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375" windowHeight="4455" activeTab="0"/>
  </bookViews>
  <sheets>
    <sheet name="modele" sheetId="1" r:id="rId1"/>
    <sheet name="128 Points" sheetId="2" r:id="rId2"/>
    <sheet name="Graph" sheetId="3" r:id="rId3"/>
    <sheet name="Heures Soeli" sheetId="4" r:id="rId4"/>
    <sheet name="Évapotranspiration" sheetId="5" r:id="rId5"/>
    <sheet name="Course Vent" sheetId="6" r:id="rId6"/>
  </sheets>
  <definedNames>
    <definedName name="modele">'modele'!$A$3:$AN$34</definedName>
  </definedNames>
  <calcPr fullCalcOnLoad="1"/>
</workbook>
</file>

<file path=xl/sharedStrings.xml><?xml version="1.0" encoding="utf-8"?>
<sst xmlns="http://schemas.openxmlformats.org/spreadsheetml/2006/main" count="363" uniqueCount="300">
  <si>
    <t>MM</t>
  </si>
  <si>
    <t>CM</t>
  </si>
  <si>
    <t>°C</t>
  </si>
  <si>
    <t>Date</t>
  </si>
  <si>
    <t>Pluie</t>
  </si>
  <si>
    <t>Neige</t>
  </si>
  <si>
    <t>Sol</t>
  </si>
  <si>
    <t>Max</t>
  </si>
  <si>
    <t>Min</t>
  </si>
  <si>
    <t>Vitesse</t>
  </si>
  <si>
    <t>Brouilliard</t>
  </si>
  <si>
    <t>Giboulée</t>
  </si>
  <si>
    <t>Grêle</t>
  </si>
  <si>
    <t>Orage</t>
  </si>
  <si>
    <t>Poudrerie</t>
  </si>
  <si>
    <t>Vent violent</t>
  </si>
  <si>
    <t>Verglas</t>
  </si>
  <si>
    <t>Visibilité&lt;400 m</t>
  </si>
  <si>
    <t>Total</t>
  </si>
  <si>
    <t>Grand Total</t>
  </si>
  <si>
    <t>Maximum</t>
  </si>
  <si>
    <t>Minimum</t>
  </si>
  <si>
    <t>Moyenne</t>
  </si>
  <si>
    <t>Nb Jour</t>
  </si>
  <si>
    <t>Pression</t>
  </si>
  <si>
    <t>Humidité %</t>
  </si>
  <si>
    <t>Sec</t>
  </si>
  <si>
    <t>Mouillier</t>
  </si>
  <si>
    <t>%</t>
  </si>
  <si>
    <t>DJC</t>
  </si>
  <si>
    <t>DJC = Degré Jour de Croissance</t>
  </si>
  <si>
    <t>T. Moy</t>
  </si>
  <si>
    <t>T Moy</t>
  </si>
  <si>
    <t>Pression Réduite KP</t>
  </si>
  <si>
    <t>Pression Absolue</t>
  </si>
  <si>
    <t>hPa</t>
  </si>
  <si>
    <t xml:space="preserve">Pression Réduite </t>
  </si>
  <si>
    <t>kPa</t>
  </si>
  <si>
    <t>Max, moy</t>
  </si>
  <si>
    <t>Min, moy</t>
  </si>
  <si>
    <t>Temp, moy</t>
  </si>
  <si>
    <t>Max, ext</t>
  </si>
  <si>
    <t>Min, ext</t>
  </si>
  <si>
    <t>Préci, tot</t>
  </si>
  <si>
    <t>Jour de</t>
  </si>
  <si>
    <t>Somme</t>
  </si>
  <si>
    <t>Vitesse Km/h</t>
  </si>
  <si>
    <t>Rafale</t>
  </si>
  <si>
    <t>Course du</t>
  </si>
  <si>
    <t>Vent</t>
  </si>
  <si>
    <t>Km</t>
  </si>
  <si>
    <t>Heure</t>
  </si>
  <si>
    <t>DJCR</t>
  </si>
  <si>
    <t xml:space="preserve"> Janvier 2023</t>
  </si>
  <si>
    <t>Soleil</t>
  </si>
  <si>
    <t>Lux Max</t>
  </si>
  <si>
    <t>Lux</t>
  </si>
  <si>
    <t>UV</t>
  </si>
  <si>
    <t>Ensoleillement</t>
  </si>
  <si>
    <t>De Soleil</t>
  </si>
  <si>
    <t>De soleil</t>
  </si>
  <si>
    <t>Dir Moy</t>
  </si>
  <si>
    <t>W/m2</t>
  </si>
  <si>
    <t>W/m2 / Lux</t>
  </si>
  <si>
    <t>W/m2 Max</t>
  </si>
  <si>
    <t>App</t>
  </si>
  <si>
    <t>Heures</t>
  </si>
  <si>
    <t>Évapo</t>
  </si>
  <si>
    <t>mm</t>
  </si>
  <si>
    <t>Degrés décimaux</t>
  </si>
  <si>
    <t>Quarts</t>
  </si>
  <si>
    <t>Ascendant</t>
  </si>
  <si>
    <t>N</t>
  </si>
  <si>
    <t>N¼E</t>
  </si>
  <si>
    <t>N½E</t>
  </si>
  <si>
    <t>N¾E</t>
  </si>
  <si>
    <t>NbE</t>
  </si>
  <si>
    <t>NbE¼E</t>
  </si>
  <si>
    <t>NbE½E</t>
  </si>
  <si>
    <t>NbE¾E</t>
  </si>
  <si>
    <t>NNE</t>
  </si>
  <si>
    <t>NNE¼E</t>
  </si>
  <si>
    <t>NNE½E</t>
  </si>
  <si>
    <t>NNE¾E</t>
  </si>
  <si>
    <t>NEbN</t>
  </si>
  <si>
    <t>NEbN¼E</t>
  </si>
  <si>
    <t>NEbN½E</t>
  </si>
  <si>
    <t>NEbN¾E</t>
  </si>
  <si>
    <t>NE</t>
  </si>
  <si>
    <t>NE¼E</t>
  </si>
  <si>
    <t>NE½E</t>
  </si>
  <si>
    <t>NE¾E</t>
  </si>
  <si>
    <t>NEbE</t>
  </si>
  <si>
    <t>NEbE¼E</t>
  </si>
  <si>
    <t>NEbE½E</t>
  </si>
  <si>
    <t>NEbE¾E</t>
  </si>
  <si>
    <t>ENE</t>
  </si>
  <si>
    <t>ENE¼E</t>
  </si>
  <si>
    <t>ENE½E</t>
  </si>
  <si>
    <t>ENE¾E</t>
  </si>
  <si>
    <t>EbN</t>
  </si>
  <si>
    <t>EbN¼E</t>
  </si>
  <si>
    <t>EbN½E</t>
  </si>
  <si>
    <t>EbN¾E</t>
  </si>
  <si>
    <t>E</t>
  </si>
  <si>
    <t>E¼S</t>
  </si>
  <si>
    <t>E½S</t>
  </si>
  <si>
    <t>E¾S</t>
  </si>
  <si>
    <t>EbS</t>
  </si>
  <si>
    <t>EbS¼S</t>
  </si>
  <si>
    <t>EbS½S</t>
  </si>
  <si>
    <t>EbS¾S</t>
  </si>
  <si>
    <t>ESE</t>
  </si>
  <si>
    <t>ESE¼S</t>
  </si>
  <si>
    <t>ESE½S</t>
  </si>
  <si>
    <t>ESE¾S</t>
  </si>
  <si>
    <t>SEbE</t>
  </si>
  <si>
    <t>SE</t>
  </si>
  <si>
    <t>SE¼S</t>
  </si>
  <si>
    <t>SE½S</t>
  </si>
  <si>
    <t>SE¾S</t>
  </si>
  <si>
    <t>SEbS</t>
  </si>
  <si>
    <t>SSE</t>
  </si>
  <si>
    <t>SSE¼S</t>
  </si>
  <si>
    <t>SSE½S</t>
  </si>
  <si>
    <t>SSE¾S</t>
  </si>
  <si>
    <t>SbE</t>
  </si>
  <si>
    <t>SbE¼S</t>
  </si>
  <si>
    <t>SbE½S</t>
  </si>
  <si>
    <t>SbE¾S</t>
  </si>
  <si>
    <t>S</t>
  </si>
  <si>
    <t>S¼W</t>
  </si>
  <si>
    <t>S½W</t>
  </si>
  <si>
    <t>S¾W</t>
  </si>
  <si>
    <t>SbW</t>
  </si>
  <si>
    <t>SbW¼W</t>
  </si>
  <si>
    <t>SbW½W</t>
  </si>
  <si>
    <t>SbW¾W</t>
  </si>
  <si>
    <t>SSW</t>
  </si>
  <si>
    <t>SSW¼W</t>
  </si>
  <si>
    <t>SSW½W</t>
  </si>
  <si>
    <t>SSW¾W</t>
  </si>
  <si>
    <t>SWbS</t>
  </si>
  <si>
    <t>SWbS¼W</t>
  </si>
  <si>
    <t>SWbS½W</t>
  </si>
  <si>
    <t>SWbS¾W</t>
  </si>
  <si>
    <t>SW</t>
  </si>
  <si>
    <t>SW¼W</t>
  </si>
  <si>
    <t>SW½W</t>
  </si>
  <si>
    <t>SW¾W</t>
  </si>
  <si>
    <t>SWbW</t>
  </si>
  <si>
    <t>SWbW¼W</t>
  </si>
  <si>
    <t>SWbW½W</t>
  </si>
  <si>
    <t>SWbW¾W</t>
  </si>
  <si>
    <t>WSW</t>
  </si>
  <si>
    <t>WSW¼W</t>
  </si>
  <si>
    <t>WSW½W</t>
  </si>
  <si>
    <t>WSW¾W</t>
  </si>
  <si>
    <t>WbS</t>
  </si>
  <si>
    <t>W</t>
  </si>
  <si>
    <t>W¼N</t>
  </si>
  <si>
    <t>W½N</t>
  </si>
  <si>
    <t>W¾N</t>
  </si>
  <si>
    <t>WbN</t>
  </si>
  <si>
    <t>WbN¼N</t>
  </si>
  <si>
    <t>WbN½N</t>
  </si>
  <si>
    <t>WbN¾N</t>
  </si>
  <si>
    <t>WNW</t>
  </si>
  <si>
    <t>WNW¼N</t>
  </si>
  <si>
    <t>WNW½N</t>
  </si>
  <si>
    <t>WNW¾N</t>
  </si>
  <si>
    <t>NWbW</t>
  </si>
  <si>
    <t>NWbW¼N</t>
  </si>
  <si>
    <t>NWbW½N</t>
  </si>
  <si>
    <t>NWbW¾N</t>
  </si>
  <si>
    <t>NW</t>
  </si>
  <si>
    <t>NW¼N</t>
  </si>
  <si>
    <t>NW½N</t>
  </si>
  <si>
    <t>NW¾N</t>
  </si>
  <si>
    <t>NWbN</t>
  </si>
  <si>
    <t>NWbN¼N</t>
  </si>
  <si>
    <t>NWbN½N</t>
  </si>
  <si>
    <t>NWbN¾N</t>
  </si>
  <si>
    <t>NNW</t>
  </si>
  <si>
    <t>NNW¼N</t>
  </si>
  <si>
    <t>NNW½N</t>
  </si>
  <si>
    <t>NNW¾N</t>
  </si>
  <si>
    <t>NbW</t>
  </si>
  <si>
    <t>NbW¼N</t>
  </si>
  <si>
    <t>NbW½N</t>
  </si>
  <si>
    <t>NbW¾N</t>
  </si>
  <si>
    <t>Points</t>
  </si>
  <si>
    <t>0¼</t>
  </si>
  <si>
    <t>0½</t>
  </si>
  <si>
    <t>0¾</t>
  </si>
  <si>
    <t>1¼</t>
  </si>
  <si>
    <t>1½</t>
  </si>
  <si>
    <t>1¾</t>
  </si>
  <si>
    <t>2¼</t>
  </si>
  <si>
    <t>2½</t>
  </si>
  <si>
    <t>2¾</t>
  </si>
  <si>
    <t>3¼</t>
  </si>
  <si>
    <t>3½</t>
  </si>
  <si>
    <t>3¾</t>
  </si>
  <si>
    <t>4¼</t>
  </si>
  <si>
    <t>4½</t>
  </si>
  <si>
    <t>4¾</t>
  </si>
  <si>
    <t>5¼</t>
  </si>
  <si>
    <t>5½</t>
  </si>
  <si>
    <t>5¾</t>
  </si>
  <si>
    <t>6¼</t>
  </si>
  <si>
    <t>6½</t>
  </si>
  <si>
    <t>6¾</t>
  </si>
  <si>
    <t>7¼</t>
  </si>
  <si>
    <t>7½</t>
  </si>
  <si>
    <t>7¾</t>
  </si>
  <si>
    <t>8¼</t>
  </si>
  <si>
    <t>8½</t>
  </si>
  <si>
    <t>8¾</t>
  </si>
  <si>
    <t>9¼</t>
  </si>
  <si>
    <t>9½</t>
  </si>
  <si>
    <t>9¾</t>
  </si>
  <si>
    <t>10¼</t>
  </si>
  <si>
    <t>10½</t>
  </si>
  <si>
    <t>10¾</t>
  </si>
  <si>
    <t>11¼</t>
  </si>
  <si>
    <t>11½</t>
  </si>
  <si>
    <t>11¾</t>
  </si>
  <si>
    <t>12¼</t>
  </si>
  <si>
    <t>12½</t>
  </si>
  <si>
    <t>12¾</t>
  </si>
  <si>
    <t>13¼</t>
  </si>
  <si>
    <t>13½</t>
  </si>
  <si>
    <t>13¾</t>
  </si>
  <si>
    <t>14¼</t>
  </si>
  <si>
    <t>14½</t>
  </si>
  <si>
    <t>14¾</t>
  </si>
  <si>
    <t>15¼</t>
  </si>
  <si>
    <t>15½</t>
  </si>
  <si>
    <t>15¾</t>
  </si>
  <si>
    <t>16¼</t>
  </si>
  <si>
    <t>16½</t>
  </si>
  <si>
    <t>16¾</t>
  </si>
  <si>
    <t>17¼</t>
  </si>
  <si>
    <t>17½</t>
  </si>
  <si>
    <t>17¾</t>
  </si>
  <si>
    <t>18¼</t>
  </si>
  <si>
    <t>18½</t>
  </si>
  <si>
    <t>18¾</t>
  </si>
  <si>
    <t>19¼</t>
  </si>
  <si>
    <t>19½</t>
  </si>
  <si>
    <t>19¾</t>
  </si>
  <si>
    <t>20¼</t>
  </si>
  <si>
    <t>20½</t>
  </si>
  <si>
    <t>20¾</t>
  </si>
  <si>
    <t>21¼</t>
  </si>
  <si>
    <t>21½</t>
  </si>
  <si>
    <t>21¾</t>
  </si>
  <si>
    <t>22¼</t>
  </si>
  <si>
    <t>22½</t>
  </si>
  <si>
    <t>22¾</t>
  </si>
  <si>
    <t>23¼</t>
  </si>
  <si>
    <t>23½</t>
  </si>
  <si>
    <t>23¾</t>
  </si>
  <si>
    <t>24¼</t>
  </si>
  <si>
    <t>24½</t>
  </si>
  <si>
    <t>24¾</t>
  </si>
  <si>
    <t>25¼</t>
  </si>
  <si>
    <t>25½</t>
  </si>
  <si>
    <t>25¾</t>
  </si>
  <si>
    <t>26¼</t>
  </si>
  <si>
    <t>26½</t>
  </si>
  <si>
    <t>26¾</t>
  </si>
  <si>
    <t>27¼</t>
  </si>
  <si>
    <t>27½</t>
  </si>
  <si>
    <t>27¾</t>
  </si>
  <si>
    <t>28¼</t>
  </si>
  <si>
    <t>28½</t>
  </si>
  <si>
    <t>28¾</t>
  </si>
  <si>
    <t>29¼</t>
  </si>
  <si>
    <t>29½</t>
  </si>
  <si>
    <t>29¾</t>
  </si>
  <si>
    <t>30¼</t>
  </si>
  <si>
    <t>30½</t>
  </si>
  <si>
    <t>30¾</t>
  </si>
  <si>
    <t>31¼</t>
  </si>
  <si>
    <t>31½</t>
  </si>
  <si>
    <t>31¾</t>
  </si>
  <si>
    <t>Deg</t>
  </si>
  <si>
    <t>Symbole</t>
  </si>
  <si>
    <t xml:space="preserve"> Vent Dominant</t>
  </si>
  <si>
    <t>SEbE¼S</t>
  </si>
  <si>
    <t>SEbE½S</t>
  </si>
  <si>
    <t>SEbE¾S</t>
  </si>
  <si>
    <t>SEbS¼S</t>
  </si>
  <si>
    <t>SEbS½S</t>
  </si>
  <si>
    <t>SEbS¾S</t>
  </si>
  <si>
    <t>WbS¼W</t>
  </si>
  <si>
    <t>WbS½W</t>
  </si>
  <si>
    <t>WbS¾W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</si>
</sst>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mmm/yyyy"/>
    <numFmt numFmtId="176" formatCode="0.0000"/>
    <numFmt numFmtId="177" formatCode="0.000"/>
    <numFmt numFmtId="178" formatCode="h:mm;@"/>
    <numFmt numFmtId="179" formatCode="[$-C0C]d\ mmmm\ 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sz val="10"/>
      <color indexed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0"/>
      <color theme="1"/>
      <name val="MS Sans Serif"/>
      <family val="0"/>
    </font>
    <font>
      <sz val="10"/>
      <color theme="1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56"/>
      </left>
      <right style="thin"/>
      <top style="thick">
        <color indexed="56"/>
      </top>
      <bottom style="thick">
        <color indexed="56"/>
      </bottom>
    </border>
    <border>
      <left style="thin"/>
      <right style="thin"/>
      <top style="thick">
        <color indexed="56"/>
      </top>
      <bottom style="thick">
        <color indexed="56"/>
      </bottom>
    </border>
    <border>
      <left style="thin"/>
      <right style="thick">
        <color indexed="56"/>
      </right>
      <top style="thick">
        <color indexed="56"/>
      </top>
      <bottom style="thick">
        <color indexed="56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Font="1" applyAlignment="1">
      <alignment horizontal="centerContinuous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174" fontId="0" fillId="0" borderId="17" xfId="0" applyNumberFormat="1" applyFill="1" applyBorder="1" applyAlignment="1">
      <alignment horizontal="center"/>
    </xf>
    <xf numFmtId="174" fontId="0" fillId="0" borderId="18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12" xfId="0" applyNumberFormat="1" applyBorder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174" fontId="0" fillId="0" borderId="19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4" xfId="0" applyNumberFormat="1" applyBorder="1" applyAlignment="1" quotePrefix="1">
      <alignment horizontal="center"/>
    </xf>
    <xf numFmtId="1" fontId="0" fillId="0" borderId="12" xfId="0" applyNumberFormat="1" applyBorder="1" applyAlignment="1" quotePrefix="1">
      <alignment horizontal="center"/>
    </xf>
    <xf numFmtId="174" fontId="0" fillId="0" borderId="14" xfId="0" applyNumberFormat="1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4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74" fontId="0" fillId="0" borderId="24" xfId="0" applyNumberForma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6" fontId="0" fillId="0" borderId="23" xfId="0" applyNumberFormat="1" applyFont="1" applyBorder="1" applyAlignment="1">
      <alignment horizontal="center"/>
    </xf>
    <xf numFmtId="178" fontId="0" fillId="0" borderId="12" xfId="0" applyNumberFormat="1" applyBorder="1" applyAlignment="1" quotePrefix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12" xfId="0" applyNumberFormat="1" applyBorder="1" applyAlignment="1" quotePrefix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21" xfId="0" applyNumberFormat="1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50" fillId="0" borderId="30" xfId="0" applyFont="1" applyBorder="1" applyAlignment="1">
      <alignment horizontal="center" vertical="center" wrapText="1"/>
    </xf>
    <xf numFmtId="16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1925"/>
          <c:w val="0.9097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v>Max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modele!$E$4:$E$34</c:f>
              <c:numCache>
                <c:ptCount val="31"/>
              </c:numCache>
            </c:numRef>
          </c:yVal>
          <c:smooth val="1"/>
        </c:ser>
        <c:ser>
          <c:idx val="1"/>
          <c:order val="1"/>
          <c:tx>
            <c:v>Min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modele!$F$4:$F$34</c:f>
              <c:numCache>
                <c:ptCount val="31"/>
              </c:numCache>
            </c:numRef>
          </c:yVal>
          <c:smooth val="1"/>
        </c:ser>
        <c:ser>
          <c:idx val="2"/>
          <c:order val="2"/>
          <c:tx>
            <c:v>App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modele!$M$4:$M$34</c:f>
              <c:numCache>
                <c:ptCount val="31"/>
              </c:numCache>
            </c:numRef>
          </c:yVal>
          <c:smooth val="1"/>
        </c:ser>
        <c:axId val="32829638"/>
        <c:axId val="27031287"/>
      </c:scatterChart>
      <c:valAx>
        <c:axId val="32829638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31287"/>
        <c:crosses val="autoZero"/>
        <c:crossBetween val="midCat"/>
        <c:dispUnits/>
        <c:majorUnit val="1"/>
        <c:minorUnit val="1"/>
      </c:valAx>
      <c:valAx>
        <c:axId val="27031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96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4895"/>
          <c:w val="0.044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2"/>
          <c:w val="0.899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Max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modele!$J$4:$J$34</c:f>
              <c:numCache>
                <c:ptCount val="31"/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rgbClr val="C0504D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modele!$K$4:$K$34</c:f>
              <c:numCache>
                <c:ptCount val="31"/>
              </c:numCache>
            </c:numRef>
          </c:val>
        </c:ser>
        <c:axId val="41954992"/>
        <c:axId val="42050609"/>
      </c:barChart>
      <c:catAx>
        <c:axId val="4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2050609"/>
        <c:crossesAt val="0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Heure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"/>
          <c:y val="0.48775"/>
          <c:w val="0.03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6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225"/>
          <c:w val="0.9055"/>
          <c:h val="0.791"/>
        </c:manualLayout>
      </c:layout>
      <c:scatterChart>
        <c:scatterStyle val="smoothMarker"/>
        <c:varyColors val="0"/>
        <c:ser>
          <c:idx val="0"/>
          <c:order val="0"/>
          <c:tx>
            <c:v>Max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modele!$Y$4:$Y$34</c:f>
              <c:numCache>
                <c:ptCount val="31"/>
              </c:numCache>
            </c:numRef>
          </c:yVal>
          <c:smooth val="1"/>
        </c:ser>
        <c:ser>
          <c:idx val="1"/>
          <c:order val="1"/>
          <c:tx>
            <c:v>Min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modele!$Z$4:$Z$34</c:f>
              <c:numCache>
                <c:ptCount val="31"/>
              </c:numCache>
            </c:numRef>
          </c:yVal>
          <c:smooth val="1"/>
        </c:ser>
        <c:axId val="42911162"/>
        <c:axId val="50656139"/>
      </c:scatterChart>
      <c:valAx>
        <c:axId val="42911162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50656139"/>
        <c:crossesAt val="-25"/>
        <c:crossBetween val="midCat"/>
        <c:dispUnits/>
        <c:majorUnit val="1"/>
        <c:minorUnit val="1"/>
      </c:valAx>
      <c:valAx>
        <c:axId val="50656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11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75"/>
          <c:y val="0.48775"/>
          <c:w val="0.052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4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3225"/>
          <c:w val="0.90525"/>
          <c:h val="0.791"/>
        </c:manualLayout>
      </c:layout>
      <c:scatterChart>
        <c:scatterStyle val="smoothMarker"/>
        <c:varyColors val="0"/>
        <c:ser>
          <c:idx val="0"/>
          <c:order val="0"/>
          <c:tx>
            <c:v>DJC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modele!$H$4:$H$34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DJR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modele!$I$4:$I$34</c:f>
              <c:numCach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yVal>
          <c:smooth val="1"/>
        </c:ser>
        <c:axId val="53252068"/>
        <c:axId val="9506565"/>
      </c:scatterChart>
      <c:valAx>
        <c:axId val="53252068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9506565"/>
        <c:crossesAt val="-25"/>
        <c:crossBetween val="midCat"/>
        <c:dispUnits/>
        <c:majorUnit val="1"/>
        <c:minorUnit val="1"/>
      </c:valAx>
      <c:valAx>
        <c:axId val="9506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20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75"/>
          <c:y val="0.48775"/>
          <c:w val="0.051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5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32"/>
          <c:w val="0.8932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v>Neige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Pluie</c:v>
          </c:tx>
          <c:spPr>
            <a:solidFill>
              <a:srgbClr val="558ED5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modele!$B$4:$B$34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8450222"/>
        <c:axId val="31834271"/>
      </c:barChart>
      <c:catAx>
        <c:axId val="184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1834271"/>
        <c:crossesAt val="0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5"/>
          <c:y val="0.48775"/>
          <c:w val="0.0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6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05"/>
          <c:w val="0.95025"/>
          <c:h val="0.792"/>
        </c:manualLayout>
      </c:layout>
      <c:barChart>
        <c:barDir val="col"/>
        <c:grouping val="clustered"/>
        <c:varyColors val="0"/>
        <c:ser>
          <c:idx val="1"/>
          <c:order val="0"/>
          <c:tx>
            <c:v>Heures</c:v>
          </c:tx>
          <c:spPr>
            <a:solidFill>
              <a:srgbClr val="C0504D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modele!$S$4:$S$34</c:f>
              <c:numCache>
                <c:ptCount val="31"/>
              </c:numCache>
            </c:numRef>
          </c:val>
        </c:ser>
        <c:axId val="18072984"/>
        <c:axId val="28439129"/>
      </c:barChart>
      <c:catAx>
        <c:axId val="1807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8439129"/>
        <c:crossesAt val="0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Heure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0.03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175"/>
          <c:w val="0.9515"/>
          <c:h val="0.809"/>
        </c:manualLayout>
      </c:layout>
      <c:barChart>
        <c:barDir val="col"/>
        <c:grouping val="clustered"/>
        <c:varyColors val="0"/>
        <c:ser>
          <c:idx val="1"/>
          <c:order val="0"/>
          <c:tx>
            <c:v>Évapo</c:v>
          </c:tx>
          <c:spPr>
            <a:solidFill>
              <a:srgbClr val="C0504D"/>
            </a:solid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modele!$T$4:$T$34</c:f>
              <c:numCache>
                <c:ptCount val="31"/>
              </c:numCache>
            </c:numRef>
          </c:val>
        </c:ser>
        <c:axId val="54625570"/>
        <c:axId val="21868083"/>
      </c:barChart>
      <c:catAx>
        <c:axId val="5462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21868083"/>
        <c:crossesAt val="0"/>
        <c:auto val="1"/>
        <c:lblOffset val="100"/>
        <c:tickLblSkip val="1"/>
        <c:noMultiLvlLbl val="0"/>
      </c:catAx>
      <c:valAx>
        <c:axId val="21868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Évapo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Vaudreuil - Mois 2022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725"/>
          <c:w val="0.963"/>
          <c:h val="0.80025"/>
        </c:manualLayout>
      </c:layout>
      <c:scatterChart>
        <c:scatterStyle val="smoothMarker"/>
        <c:varyColors val="0"/>
        <c:ser>
          <c:idx val="0"/>
          <c:order val="0"/>
          <c:tx>
            <c:v>KM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modele!$X$4:$X$34</c:f>
              <c:numCache>
                <c:ptCount val="31"/>
              </c:numCache>
            </c:numRef>
          </c:yVal>
          <c:smooth val="1"/>
        </c:ser>
        <c:axId val="62595020"/>
        <c:axId val="26484269"/>
      </c:scatterChart>
      <c:valAx>
        <c:axId val="62595020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84269"/>
        <c:crosses val="autoZero"/>
        <c:crossBetween val="midCat"/>
        <c:dispUnits/>
        <c:majorUnit val="1"/>
        <c:minorUnit val="1"/>
      </c:val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9525</xdr:rowOff>
    </xdr:from>
    <xdr:to>
      <xdr:col>15</xdr:col>
      <xdr:colOff>657225</xdr:colOff>
      <xdr:row>22</xdr:row>
      <xdr:rowOff>9525</xdr:rowOff>
    </xdr:to>
    <xdr:graphicFrame>
      <xdr:nvGraphicFramePr>
        <xdr:cNvPr id="1" name="Graphique 1"/>
        <xdr:cNvGraphicFramePr/>
      </xdr:nvGraphicFramePr>
      <xdr:xfrm>
        <a:off x="257175" y="333375"/>
        <a:ext cx="11830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23</xdr:row>
      <xdr:rowOff>104775</xdr:rowOff>
    </xdr:from>
    <xdr:to>
      <xdr:col>15</xdr:col>
      <xdr:colOff>619125</xdr:colOff>
      <xdr:row>43</xdr:row>
      <xdr:rowOff>76200</xdr:rowOff>
    </xdr:to>
    <xdr:graphicFrame>
      <xdr:nvGraphicFramePr>
        <xdr:cNvPr id="2" name="Graphique 1"/>
        <xdr:cNvGraphicFramePr/>
      </xdr:nvGraphicFramePr>
      <xdr:xfrm>
        <a:off x="247650" y="3829050"/>
        <a:ext cx="11801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46</xdr:row>
      <xdr:rowOff>9525</xdr:rowOff>
    </xdr:from>
    <xdr:to>
      <xdr:col>15</xdr:col>
      <xdr:colOff>590550</xdr:colOff>
      <xdr:row>65</xdr:row>
      <xdr:rowOff>142875</xdr:rowOff>
    </xdr:to>
    <xdr:graphicFrame>
      <xdr:nvGraphicFramePr>
        <xdr:cNvPr id="3" name="Graphique 1"/>
        <xdr:cNvGraphicFramePr/>
      </xdr:nvGraphicFramePr>
      <xdr:xfrm>
        <a:off x="266700" y="7458075"/>
        <a:ext cx="117538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68</xdr:row>
      <xdr:rowOff>0</xdr:rowOff>
    </xdr:from>
    <xdr:to>
      <xdr:col>15</xdr:col>
      <xdr:colOff>561975</xdr:colOff>
      <xdr:row>87</xdr:row>
      <xdr:rowOff>133350</xdr:rowOff>
    </xdr:to>
    <xdr:graphicFrame>
      <xdr:nvGraphicFramePr>
        <xdr:cNvPr id="4" name="Graphique 1"/>
        <xdr:cNvGraphicFramePr/>
      </xdr:nvGraphicFramePr>
      <xdr:xfrm>
        <a:off x="266700" y="11010900"/>
        <a:ext cx="1172527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89</xdr:row>
      <xdr:rowOff>76200</xdr:rowOff>
    </xdr:from>
    <xdr:to>
      <xdr:col>15</xdr:col>
      <xdr:colOff>581025</xdr:colOff>
      <xdr:row>109</xdr:row>
      <xdr:rowOff>47625</xdr:rowOff>
    </xdr:to>
    <xdr:graphicFrame>
      <xdr:nvGraphicFramePr>
        <xdr:cNvPr id="5" name="Graphique 1"/>
        <xdr:cNvGraphicFramePr/>
      </xdr:nvGraphicFramePr>
      <xdr:xfrm>
        <a:off x="304800" y="14487525"/>
        <a:ext cx="1170622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</xdr:col>
      <xdr:colOff>352425</xdr:colOff>
      <xdr:row>21</xdr:row>
      <xdr:rowOff>152400</xdr:rowOff>
    </xdr:to>
    <xdr:graphicFrame>
      <xdr:nvGraphicFramePr>
        <xdr:cNvPr id="1" name="Graphique 1"/>
        <xdr:cNvGraphicFramePr/>
      </xdr:nvGraphicFramePr>
      <xdr:xfrm>
        <a:off x="190500" y="342900"/>
        <a:ext cx="11591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152400</xdr:rowOff>
    </xdr:from>
    <xdr:to>
      <xdr:col>15</xdr:col>
      <xdr:colOff>628650</xdr:colOff>
      <xdr:row>21</xdr:row>
      <xdr:rowOff>123825</xdr:rowOff>
    </xdr:to>
    <xdr:graphicFrame>
      <xdr:nvGraphicFramePr>
        <xdr:cNvPr id="1" name="Graphique 1"/>
        <xdr:cNvGraphicFramePr/>
      </xdr:nvGraphicFramePr>
      <xdr:xfrm>
        <a:off x="257175" y="314325"/>
        <a:ext cx="11801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15</xdr:col>
      <xdr:colOff>352425</xdr:colOff>
      <xdr:row>21</xdr:row>
      <xdr:rowOff>57150</xdr:rowOff>
    </xdr:to>
    <xdr:graphicFrame>
      <xdr:nvGraphicFramePr>
        <xdr:cNvPr id="1" name="Graphique 1"/>
        <xdr:cNvGraphicFramePr/>
      </xdr:nvGraphicFramePr>
      <xdr:xfrm>
        <a:off x="152400" y="219075"/>
        <a:ext cx="11630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2.75"/>
  <cols>
    <col min="1" max="1" width="11.00390625" style="1" customWidth="1"/>
    <col min="2" max="14" width="9.140625" style="1" customWidth="1"/>
    <col min="15" max="15" width="11.00390625" style="1" customWidth="1"/>
    <col min="16" max="16" width="9.140625" style="1" customWidth="1"/>
    <col min="17" max="17" width="11.00390625" style="1" customWidth="1"/>
    <col min="18" max="31" width="9.140625" style="1" customWidth="1"/>
    <col min="32" max="32" width="10.57421875" style="1" customWidth="1"/>
    <col min="33" max="37" width="9.140625" style="1" customWidth="1"/>
    <col min="38" max="38" width="10.421875" style="1" customWidth="1"/>
    <col min="39" max="39" width="9.140625" style="1" customWidth="1"/>
    <col min="40" max="40" width="14.28125" style="1" customWidth="1"/>
    <col min="41" max="16384" width="9.140625" style="1" customWidth="1"/>
  </cols>
  <sheetData>
    <row r="1" spans="4:36" ht="19.5">
      <c r="D1" s="2" t="s">
        <v>53</v>
      </c>
      <c r="H1" s="37" t="s">
        <v>30</v>
      </c>
      <c r="I1" s="37"/>
      <c r="J1" s="37"/>
      <c r="K1" s="37"/>
      <c r="L1" s="37"/>
      <c r="M1" s="37"/>
      <c r="N1" s="37"/>
      <c r="O1" s="37"/>
      <c r="S1" s="61" t="s">
        <v>58</v>
      </c>
      <c r="T1" s="61"/>
      <c r="U1" s="61"/>
      <c r="X1" s="44" t="s">
        <v>48</v>
      </c>
      <c r="Y1" s="85" t="s">
        <v>34</v>
      </c>
      <c r="Z1" s="85"/>
      <c r="AA1" s="85" t="s">
        <v>36</v>
      </c>
      <c r="AB1" s="85"/>
      <c r="AG1" s="5" t="s">
        <v>26</v>
      </c>
      <c r="AH1" s="5">
        <v>18</v>
      </c>
      <c r="AI1" s="5" t="s">
        <v>28</v>
      </c>
      <c r="AJ1" s="36">
        <f>POWER(10,((7.5*237.3)*(AH$2-$AH1))/((237.3+AH$2)*(237.3+$AH1)))*100</f>
        <v>77.45289206811793</v>
      </c>
    </row>
    <row r="2" spans="1:36" ht="12.75">
      <c r="A2" s="11"/>
      <c r="B2" s="12" t="s">
        <v>0</v>
      </c>
      <c r="C2" s="13" t="s">
        <v>1</v>
      </c>
      <c r="D2" s="35" t="s">
        <v>1</v>
      </c>
      <c r="E2" s="13" t="s">
        <v>2</v>
      </c>
      <c r="F2" s="13" t="s">
        <v>2</v>
      </c>
      <c r="G2" s="13"/>
      <c r="H2" s="13" t="s">
        <v>2</v>
      </c>
      <c r="I2" s="13"/>
      <c r="J2" s="81" t="s">
        <v>51</v>
      </c>
      <c r="K2" s="82"/>
      <c r="L2" s="68"/>
      <c r="M2" s="82" t="s">
        <v>2</v>
      </c>
      <c r="N2" s="82"/>
      <c r="O2" s="80" t="s">
        <v>54</v>
      </c>
      <c r="P2" s="80"/>
      <c r="Q2" s="54" t="s">
        <v>63</v>
      </c>
      <c r="R2" s="54" t="s">
        <v>57</v>
      </c>
      <c r="S2" s="54" t="s">
        <v>66</v>
      </c>
      <c r="T2" s="54" t="s">
        <v>67</v>
      </c>
      <c r="U2" s="54" t="s">
        <v>49</v>
      </c>
      <c r="V2" s="81" t="s">
        <v>46</v>
      </c>
      <c r="W2" s="85"/>
      <c r="X2" s="45" t="s">
        <v>49</v>
      </c>
      <c r="Y2" s="1" t="s">
        <v>35</v>
      </c>
      <c r="Z2" s="1" t="s">
        <v>35</v>
      </c>
      <c r="AA2" s="1" t="s">
        <v>37</v>
      </c>
      <c r="AB2" s="1" t="s">
        <v>37</v>
      </c>
      <c r="AC2" s="85" t="s">
        <v>25</v>
      </c>
      <c r="AD2" s="85"/>
      <c r="AE2" s="80" t="s">
        <v>290</v>
      </c>
      <c r="AF2" s="80"/>
      <c r="AG2" s="34" t="s">
        <v>27</v>
      </c>
      <c r="AH2" s="34">
        <v>14</v>
      </c>
      <c r="AI2" s="34"/>
      <c r="AJ2" s="34"/>
    </row>
    <row r="3" spans="1:41" ht="13.5" thickBo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26" t="s">
        <v>31</v>
      </c>
      <c r="H3" s="26" t="s">
        <v>29</v>
      </c>
      <c r="I3" s="26" t="s">
        <v>52</v>
      </c>
      <c r="J3" s="42" t="s">
        <v>7</v>
      </c>
      <c r="K3" s="42" t="s">
        <v>8</v>
      </c>
      <c r="L3" s="3" t="s">
        <v>3</v>
      </c>
      <c r="M3" s="42" t="s">
        <v>65</v>
      </c>
      <c r="N3" s="42" t="s">
        <v>51</v>
      </c>
      <c r="O3" s="42" t="s">
        <v>64</v>
      </c>
      <c r="P3" s="3" t="s">
        <v>55</v>
      </c>
      <c r="Q3" s="3" t="s">
        <v>51</v>
      </c>
      <c r="R3" s="3" t="s">
        <v>7</v>
      </c>
      <c r="S3" s="4" t="s">
        <v>59</v>
      </c>
      <c r="T3" s="4" t="s">
        <v>68</v>
      </c>
      <c r="U3" s="4" t="s">
        <v>61</v>
      </c>
      <c r="V3" s="3" t="s">
        <v>7</v>
      </c>
      <c r="W3" s="42" t="s">
        <v>47</v>
      </c>
      <c r="X3" s="42" t="s">
        <v>50</v>
      </c>
      <c r="Y3" s="3" t="s">
        <v>7</v>
      </c>
      <c r="Z3" s="3" t="s">
        <v>8</v>
      </c>
      <c r="AA3" s="3" t="s">
        <v>7</v>
      </c>
      <c r="AB3" s="3" t="s">
        <v>8</v>
      </c>
      <c r="AC3" s="26" t="s">
        <v>7</v>
      </c>
      <c r="AD3" s="26" t="s">
        <v>8</v>
      </c>
      <c r="AE3" s="4" t="s">
        <v>288</v>
      </c>
      <c r="AF3" s="78" t="s">
        <v>289</v>
      </c>
      <c r="AG3" s="30" t="s">
        <v>10</v>
      </c>
      <c r="AH3" s="3" t="s">
        <v>11</v>
      </c>
      <c r="AI3" s="3" t="s">
        <v>12</v>
      </c>
      <c r="AJ3" s="3" t="s">
        <v>13</v>
      </c>
      <c r="AK3" s="3" t="s">
        <v>14</v>
      </c>
      <c r="AL3" s="3" t="s">
        <v>15</v>
      </c>
      <c r="AM3" s="3" t="s">
        <v>16</v>
      </c>
      <c r="AN3" s="4" t="s">
        <v>17</v>
      </c>
      <c r="AO3" s="5"/>
    </row>
    <row r="4" spans="1:41" ht="13.5" thickTop="1">
      <c r="A4" s="6">
        <v>44927</v>
      </c>
      <c r="B4" s="18">
        <v>0</v>
      </c>
      <c r="C4" s="18">
        <v>0</v>
      </c>
      <c r="D4" s="27">
        <v>0</v>
      </c>
      <c r="E4" s="29"/>
      <c r="F4" s="29"/>
      <c r="G4" s="29">
        <f>(E4+F4)/2</f>
        <v>0</v>
      </c>
      <c r="H4" s="21">
        <f>IF(((E4+F4)/2)-5&lt;=0,0,((E4+F4)/2-5))</f>
        <v>0</v>
      </c>
      <c r="I4" s="21">
        <f>IF(((E4+F4)/2)-5&gt;=0,0,5-((E4+F4)/2))</f>
        <v>5</v>
      </c>
      <c r="J4" s="46"/>
      <c r="K4" s="46"/>
      <c r="L4" s="6">
        <v>44927</v>
      </c>
      <c r="M4" s="21"/>
      <c r="N4" s="46"/>
      <c r="O4" s="62"/>
      <c r="P4" s="18">
        <f>O4*126.785</f>
        <v>0</v>
      </c>
      <c r="Q4" s="55"/>
      <c r="R4" s="28"/>
      <c r="S4" s="57"/>
      <c r="T4" s="57"/>
      <c r="U4" s="57"/>
      <c r="V4" s="49"/>
      <c r="W4" s="29"/>
      <c r="X4" s="56"/>
      <c r="Y4" s="29"/>
      <c r="Z4" s="29"/>
      <c r="AA4" s="33">
        <f aca="true" t="shared" si="0" ref="AA4:AA34">Y4*EXP((9.80665*22)/(((G4+273+(288-(0.0016*22)))/2)*287.04))/10</f>
        <v>0</v>
      </c>
      <c r="AB4" s="33">
        <f aca="true" t="shared" si="1" ref="AB4:AB34">Z4*EXP((9.80665*22)/(((H4+273+(288-(0.0016*22)))/2)*287.04))/10</f>
        <v>0</v>
      </c>
      <c r="AC4" s="27">
        <v>0</v>
      </c>
      <c r="AD4" s="27">
        <v>0</v>
      </c>
      <c r="AE4" s="77"/>
      <c r="AF4" s="77"/>
      <c r="AG4" s="31"/>
      <c r="AH4" s="7"/>
      <c r="AI4" s="7"/>
      <c r="AJ4" s="7"/>
      <c r="AK4" s="7"/>
      <c r="AL4" s="7"/>
      <c r="AM4" s="7"/>
      <c r="AN4" s="8"/>
      <c r="AO4" s="5"/>
    </row>
    <row r="5" spans="1:41" ht="12.75">
      <c r="A5" s="6">
        <v>44928</v>
      </c>
      <c r="B5" s="18">
        <v>0</v>
      </c>
      <c r="C5" s="18">
        <v>0</v>
      </c>
      <c r="D5" s="27">
        <v>0</v>
      </c>
      <c r="E5" s="18"/>
      <c r="F5" s="18"/>
      <c r="G5" s="29">
        <f aca="true" t="shared" si="2" ref="G5:G32">(E5+F5)/2</f>
        <v>0</v>
      </c>
      <c r="H5" s="21">
        <f aca="true" t="shared" si="3" ref="H5:H32">IF(((E5+F5)/2)-5&lt;=0,0,((E5+F5)/2-5))</f>
        <v>0</v>
      </c>
      <c r="I5" s="21">
        <f aca="true" t="shared" si="4" ref="I5:I34">IF(((E5+F5)/2)-5&gt;=0,0,5-((E5+F5)/2))</f>
        <v>5</v>
      </c>
      <c r="J5" s="47"/>
      <c r="K5" s="47"/>
      <c r="L5" s="6">
        <v>44928</v>
      </c>
      <c r="M5" s="33"/>
      <c r="N5" s="47"/>
      <c r="O5" s="65"/>
      <c r="P5" s="18">
        <f aca="true" t="shared" si="5" ref="P5:P34">O5*126.785</f>
        <v>0</v>
      </c>
      <c r="Q5" s="55"/>
      <c r="R5" s="28"/>
      <c r="S5" s="57"/>
      <c r="T5" s="57"/>
      <c r="U5" s="57"/>
      <c r="V5" s="18"/>
      <c r="W5" s="18"/>
      <c r="X5" s="57"/>
      <c r="Y5" s="18"/>
      <c r="Z5" s="18"/>
      <c r="AA5" s="33">
        <f t="shared" si="0"/>
        <v>0</v>
      </c>
      <c r="AB5" s="33">
        <f t="shared" si="1"/>
        <v>0</v>
      </c>
      <c r="AC5" s="28"/>
      <c r="AD5" s="28"/>
      <c r="AE5" s="77"/>
      <c r="AF5" s="77"/>
      <c r="AG5" s="32"/>
      <c r="AH5" s="9"/>
      <c r="AI5" s="9"/>
      <c r="AJ5" s="9"/>
      <c r="AK5" s="9"/>
      <c r="AL5" s="9"/>
      <c r="AM5" s="9"/>
      <c r="AN5" s="10"/>
      <c r="AO5" s="5"/>
    </row>
    <row r="6" spans="1:41" ht="12.75">
      <c r="A6" s="6">
        <v>44929</v>
      </c>
      <c r="B6" s="18">
        <v>0</v>
      </c>
      <c r="C6" s="18">
        <v>0</v>
      </c>
      <c r="D6" s="27">
        <v>0</v>
      </c>
      <c r="E6" s="18"/>
      <c r="F6" s="18"/>
      <c r="G6" s="29">
        <f t="shared" si="2"/>
        <v>0</v>
      </c>
      <c r="H6" s="21">
        <f t="shared" si="3"/>
        <v>0</v>
      </c>
      <c r="I6" s="21">
        <f t="shared" si="4"/>
        <v>5</v>
      </c>
      <c r="J6" s="47"/>
      <c r="K6" s="47"/>
      <c r="L6" s="6">
        <v>44929</v>
      </c>
      <c r="M6" s="33"/>
      <c r="N6" s="47"/>
      <c r="O6" s="65"/>
      <c r="P6" s="18">
        <f t="shared" si="5"/>
        <v>0</v>
      </c>
      <c r="Q6" s="55"/>
      <c r="R6" s="28"/>
      <c r="S6" s="57"/>
      <c r="T6" s="57"/>
      <c r="U6" s="57"/>
      <c r="V6" s="18"/>
      <c r="W6" s="18"/>
      <c r="X6" s="57"/>
      <c r="Y6" s="18"/>
      <c r="Z6" s="18"/>
      <c r="AA6" s="33">
        <f t="shared" si="0"/>
        <v>0</v>
      </c>
      <c r="AB6" s="33">
        <f t="shared" si="1"/>
        <v>0</v>
      </c>
      <c r="AC6" s="28"/>
      <c r="AD6" s="28"/>
      <c r="AE6" s="77"/>
      <c r="AF6" s="77"/>
      <c r="AG6" s="32"/>
      <c r="AH6" s="9"/>
      <c r="AI6" s="9"/>
      <c r="AJ6" s="9"/>
      <c r="AK6" s="9"/>
      <c r="AL6" s="9"/>
      <c r="AM6" s="9"/>
      <c r="AN6" s="10"/>
      <c r="AO6" s="5"/>
    </row>
    <row r="7" spans="1:41" ht="12.75">
      <c r="A7" s="6">
        <v>44930</v>
      </c>
      <c r="B7" s="18">
        <v>0</v>
      </c>
      <c r="C7" s="18">
        <v>0</v>
      </c>
      <c r="D7" s="27">
        <v>0</v>
      </c>
      <c r="E7" s="18"/>
      <c r="F7" s="18"/>
      <c r="G7" s="29">
        <f t="shared" si="2"/>
        <v>0</v>
      </c>
      <c r="H7" s="21">
        <f t="shared" si="3"/>
        <v>0</v>
      </c>
      <c r="I7" s="21">
        <f t="shared" si="4"/>
        <v>5</v>
      </c>
      <c r="J7" s="47"/>
      <c r="K7" s="47"/>
      <c r="L7" s="6">
        <v>44930</v>
      </c>
      <c r="M7" s="33"/>
      <c r="N7" s="47"/>
      <c r="O7" s="65"/>
      <c r="P7" s="18">
        <f t="shared" si="5"/>
        <v>0</v>
      </c>
      <c r="Q7" s="55"/>
      <c r="R7" s="28"/>
      <c r="S7" s="57"/>
      <c r="T7" s="57"/>
      <c r="U7" s="57"/>
      <c r="V7" s="18"/>
      <c r="W7" s="18"/>
      <c r="X7" s="57"/>
      <c r="Y7" s="18"/>
      <c r="Z7" s="18"/>
      <c r="AA7" s="33">
        <f t="shared" si="0"/>
        <v>0</v>
      </c>
      <c r="AB7" s="33">
        <f t="shared" si="1"/>
        <v>0</v>
      </c>
      <c r="AC7" s="28"/>
      <c r="AD7" s="28"/>
      <c r="AE7" s="77"/>
      <c r="AF7" s="77"/>
      <c r="AG7" s="32"/>
      <c r="AH7" s="9"/>
      <c r="AI7" s="9"/>
      <c r="AJ7" s="9"/>
      <c r="AK7" s="9"/>
      <c r="AL7" s="9"/>
      <c r="AM7" s="9"/>
      <c r="AN7" s="10"/>
      <c r="AO7" s="5"/>
    </row>
    <row r="8" spans="1:41" ht="12.75">
      <c r="A8" s="6">
        <v>44931</v>
      </c>
      <c r="B8" s="18">
        <v>0</v>
      </c>
      <c r="C8" s="18">
        <v>0</v>
      </c>
      <c r="D8" s="27">
        <v>0</v>
      </c>
      <c r="E8" s="18"/>
      <c r="F8" s="18"/>
      <c r="G8" s="29">
        <f t="shared" si="2"/>
        <v>0</v>
      </c>
      <c r="H8" s="21">
        <f t="shared" si="3"/>
        <v>0</v>
      </c>
      <c r="I8" s="21">
        <f t="shared" si="4"/>
        <v>5</v>
      </c>
      <c r="J8" s="47"/>
      <c r="K8" s="47"/>
      <c r="L8" s="6">
        <v>44931</v>
      </c>
      <c r="M8" s="33"/>
      <c r="N8" s="47"/>
      <c r="O8" s="65"/>
      <c r="P8" s="18">
        <f t="shared" si="5"/>
        <v>0</v>
      </c>
      <c r="Q8" s="55"/>
      <c r="R8" s="28"/>
      <c r="S8" s="57"/>
      <c r="T8" s="57"/>
      <c r="U8" s="57"/>
      <c r="V8" s="18"/>
      <c r="W8" s="18"/>
      <c r="X8" s="57"/>
      <c r="Y8" s="18"/>
      <c r="Z8" s="18"/>
      <c r="AA8" s="33">
        <f t="shared" si="0"/>
        <v>0</v>
      </c>
      <c r="AB8" s="33">
        <f t="shared" si="1"/>
        <v>0</v>
      </c>
      <c r="AC8" s="28"/>
      <c r="AD8" s="28"/>
      <c r="AE8" s="77"/>
      <c r="AF8" s="77"/>
      <c r="AG8" s="32"/>
      <c r="AH8" s="9"/>
      <c r="AI8" s="9"/>
      <c r="AJ8" s="9"/>
      <c r="AK8" s="9"/>
      <c r="AL8" s="9"/>
      <c r="AM8" s="9"/>
      <c r="AN8" s="10"/>
      <c r="AO8" s="5"/>
    </row>
    <row r="9" spans="1:41" ht="12.75">
      <c r="A9" s="6">
        <v>44932</v>
      </c>
      <c r="B9" s="18">
        <v>0</v>
      </c>
      <c r="C9" s="18">
        <v>0</v>
      </c>
      <c r="D9" s="27">
        <v>0</v>
      </c>
      <c r="E9" s="18"/>
      <c r="F9" s="18"/>
      <c r="G9" s="29">
        <f t="shared" si="2"/>
        <v>0</v>
      </c>
      <c r="H9" s="21">
        <f t="shared" si="3"/>
        <v>0</v>
      </c>
      <c r="I9" s="21">
        <f t="shared" si="4"/>
        <v>5</v>
      </c>
      <c r="J9" s="47"/>
      <c r="K9" s="47"/>
      <c r="L9" s="6">
        <v>44932</v>
      </c>
      <c r="M9" s="33"/>
      <c r="N9" s="47"/>
      <c r="O9" s="65"/>
      <c r="P9" s="18">
        <f t="shared" si="5"/>
        <v>0</v>
      </c>
      <c r="Q9" s="55"/>
      <c r="R9" s="28"/>
      <c r="S9" s="57"/>
      <c r="T9" s="57"/>
      <c r="U9" s="57"/>
      <c r="V9" s="18"/>
      <c r="W9" s="18"/>
      <c r="X9" s="57"/>
      <c r="Y9" s="18"/>
      <c r="Z9" s="18"/>
      <c r="AA9" s="33">
        <f t="shared" si="0"/>
        <v>0</v>
      </c>
      <c r="AB9" s="33">
        <f t="shared" si="1"/>
        <v>0</v>
      </c>
      <c r="AC9" s="28"/>
      <c r="AD9" s="28"/>
      <c r="AE9" s="77"/>
      <c r="AF9" s="77"/>
      <c r="AG9" s="32"/>
      <c r="AH9" s="9"/>
      <c r="AI9" s="9"/>
      <c r="AJ9" s="9"/>
      <c r="AK9" s="9"/>
      <c r="AL9" s="9"/>
      <c r="AM9" s="9"/>
      <c r="AN9" s="10"/>
      <c r="AO9" s="5"/>
    </row>
    <row r="10" spans="1:41" ht="12.75">
      <c r="A10" s="6">
        <v>44933</v>
      </c>
      <c r="B10" s="18">
        <v>0</v>
      </c>
      <c r="C10" s="18">
        <v>0</v>
      </c>
      <c r="D10" s="27">
        <v>0</v>
      </c>
      <c r="E10" s="18"/>
      <c r="F10" s="18"/>
      <c r="G10" s="29">
        <f t="shared" si="2"/>
        <v>0</v>
      </c>
      <c r="H10" s="21">
        <f t="shared" si="3"/>
        <v>0</v>
      </c>
      <c r="I10" s="21">
        <f t="shared" si="4"/>
        <v>5</v>
      </c>
      <c r="J10" s="47"/>
      <c r="K10" s="47"/>
      <c r="L10" s="6">
        <v>44933</v>
      </c>
      <c r="M10" s="33"/>
      <c r="N10" s="47"/>
      <c r="O10" s="65"/>
      <c r="P10" s="18">
        <f t="shared" si="5"/>
        <v>0</v>
      </c>
      <c r="Q10" s="55"/>
      <c r="R10" s="28"/>
      <c r="S10" s="57"/>
      <c r="T10" s="57"/>
      <c r="U10" s="57"/>
      <c r="V10" s="18"/>
      <c r="W10" s="18"/>
      <c r="X10" s="57"/>
      <c r="Y10" s="18"/>
      <c r="Z10" s="18"/>
      <c r="AA10" s="33">
        <f t="shared" si="0"/>
        <v>0</v>
      </c>
      <c r="AB10" s="33">
        <f t="shared" si="1"/>
        <v>0</v>
      </c>
      <c r="AC10" s="28"/>
      <c r="AD10" s="28"/>
      <c r="AE10" s="77"/>
      <c r="AF10" s="77"/>
      <c r="AG10" s="32"/>
      <c r="AH10" s="9"/>
      <c r="AI10" s="9"/>
      <c r="AJ10" s="9"/>
      <c r="AK10" s="9"/>
      <c r="AL10" s="9"/>
      <c r="AM10" s="9"/>
      <c r="AN10" s="10"/>
      <c r="AO10" s="5"/>
    </row>
    <row r="11" spans="1:41" ht="12.75">
      <c r="A11" s="6">
        <v>44934</v>
      </c>
      <c r="B11" s="18">
        <v>0</v>
      </c>
      <c r="C11" s="18">
        <v>0</v>
      </c>
      <c r="D11" s="27">
        <v>0</v>
      </c>
      <c r="E11" s="18"/>
      <c r="F11" s="18"/>
      <c r="G11" s="29">
        <f t="shared" si="2"/>
        <v>0</v>
      </c>
      <c r="H11" s="21">
        <f t="shared" si="3"/>
        <v>0</v>
      </c>
      <c r="I11" s="21">
        <f t="shared" si="4"/>
        <v>5</v>
      </c>
      <c r="J11" s="47"/>
      <c r="K11" s="47"/>
      <c r="L11" s="6">
        <v>44934</v>
      </c>
      <c r="M11" s="33"/>
      <c r="N11" s="47"/>
      <c r="O11" s="65"/>
      <c r="P11" s="18">
        <f t="shared" si="5"/>
        <v>0</v>
      </c>
      <c r="Q11" s="55"/>
      <c r="R11" s="28"/>
      <c r="S11" s="57"/>
      <c r="T11" s="57"/>
      <c r="U11" s="57"/>
      <c r="V11" s="18"/>
      <c r="W11" s="18"/>
      <c r="X11" s="57"/>
      <c r="Y11" s="18"/>
      <c r="Z11" s="18"/>
      <c r="AA11" s="33">
        <f t="shared" si="0"/>
        <v>0</v>
      </c>
      <c r="AB11" s="33">
        <f t="shared" si="1"/>
        <v>0</v>
      </c>
      <c r="AC11" s="28"/>
      <c r="AD11" s="28"/>
      <c r="AE11" s="77"/>
      <c r="AF11" s="77"/>
      <c r="AG11" s="32"/>
      <c r="AH11" s="9"/>
      <c r="AI11" s="9"/>
      <c r="AJ11" s="9"/>
      <c r="AK11" s="9"/>
      <c r="AL11" s="9"/>
      <c r="AM11" s="9"/>
      <c r="AN11" s="10"/>
      <c r="AO11" s="5"/>
    </row>
    <row r="12" spans="1:41" ht="12.75">
      <c r="A12" s="6">
        <v>44935</v>
      </c>
      <c r="B12" s="18">
        <v>0</v>
      </c>
      <c r="C12" s="18">
        <v>0</v>
      </c>
      <c r="D12" s="27">
        <v>0</v>
      </c>
      <c r="E12" s="18"/>
      <c r="F12" s="18"/>
      <c r="G12" s="29">
        <f t="shared" si="2"/>
        <v>0</v>
      </c>
      <c r="H12" s="21">
        <f t="shared" si="3"/>
        <v>0</v>
      </c>
      <c r="I12" s="21">
        <f t="shared" si="4"/>
        <v>5</v>
      </c>
      <c r="J12" s="47"/>
      <c r="K12" s="47"/>
      <c r="L12" s="6">
        <v>44935</v>
      </c>
      <c r="M12" s="33"/>
      <c r="N12" s="47"/>
      <c r="O12" s="65"/>
      <c r="P12" s="18">
        <f t="shared" si="5"/>
        <v>0</v>
      </c>
      <c r="Q12" s="55"/>
      <c r="R12" s="28"/>
      <c r="S12" s="57"/>
      <c r="T12" s="57"/>
      <c r="U12" s="57"/>
      <c r="V12" s="18"/>
      <c r="W12" s="18"/>
      <c r="X12" s="57"/>
      <c r="Y12" s="18"/>
      <c r="Z12" s="18"/>
      <c r="AA12" s="33">
        <f t="shared" si="0"/>
        <v>0</v>
      </c>
      <c r="AB12" s="33">
        <f t="shared" si="1"/>
        <v>0</v>
      </c>
      <c r="AC12" s="28"/>
      <c r="AD12" s="28"/>
      <c r="AE12" s="77"/>
      <c r="AF12" s="77"/>
      <c r="AG12" s="32"/>
      <c r="AH12" s="9"/>
      <c r="AI12" s="9"/>
      <c r="AJ12" s="9"/>
      <c r="AK12" s="9"/>
      <c r="AL12" s="9"/>
      <c r="AM12" s="9"/>
      <c r="AN12" s="10"/>
      <c r="AO12" s="5"/>
    </row>
    <row r="13" spans="1:41" ht="12.75">
      <c r="A13" s="6">
        <v>44936</v>
      </c>
      <c r="B13" s="18">
        <v>0</v>
      </c>
      <c r="C13" s="18">
        <v>0</v>
      </c>
      <c r="D13" s="27">
        <v>0</v>
      </c>
      <c r="E13" s="18"/>
      <c r="F13" s="18"/>
      <c r="G13" s="29">
        <f t="shared" si="2"/>
        <v>0</v>
      </c>
      <c r="H13" s="21">
        <f t="shared" si="3"/>
        <v>0</v>
      </c>
      <c r="I13" s="21">
        <f t="shared" si="4"/>
        <v>5</v>
      </c>
      <c r="J13" s="47"/>
      <c r="K13" s="47"/>
      <c r="L13" s="6">
        <v>44936</v>
      </c>
      <c r="M13" s="33"/>
      <c r="N13" s="47"/>
      <c r="O13" s="65"/>
      <c r="P13" s="18">
        <f t="shared" si="5"/>
        <v>0</v>
      </c>
      <c r="Q13" s="55"/>
      <c r="R13" s="28"/>
      <c r="S13" s="57"/>
      <c r="T13" s="57"/>
      <c r="U13" s="57"/>
      <c r="V13" s="18"/>
      <c r="W13" s="18"/>
      <c r="X13" s="57"/>
      <c r="Y13" s="18"/>
      <c r="Z13" s="18"/>
      <c r="AA13" s="33">
        <f t="shared" si="0"/>
        <v>0</v>
      </c>
      <c r="AB13" s="33">
        <f t="shared" si="1"/>
        <v>0</v>
      </c>
      <c r="AC13" s="28"/>
      <c r="AD13" s="28"/>
      <c r="AE13" s="77"/>
      <c r="AF13" s="77"/>
      <c r="AG13" s="32"/>
      <c r="AH13" s="9"/>
      <c r="AI13" s="9"/>
      <c r="AJ13" s="9"/>
      <c r="AK13" s="9"/>
      <c r="AL13" s="9"/>
      <c r="AM13" s="9"/>
      <c r="AN13" s="10"/>
      <c r="AO13" s="5"/>
    </row>
    <row r="14" spans="1:41" ht="12.75">
      <c r="A14" s="6">
        <v>44937</v>
      </c>
      <c r="B14" s="18">
        <v>0</v>
      </c>
      <c r="C14" s="18">
        <v>0</v>
      </c>
      <c r="D14" s="27">
        <v>0</v>
      </c>
      <c r="E14" s="18"/>
      <c r="F14" s="18"/>
      <c r="G14" s="29">
        <f t="shared" si="2"/>
        <v>0</v>
      </c>
      <c r="H14" s="21">
        <f t="shared" si="3"/>
        <v>0</v>
      </c>
      <c r="I14" s="21">
        <f t="shared" si="4"/>
        <v>5</v>
      </c>
      <c r="J14" s="47"/>
      <c r="K14" s="47"/>
      <c r="L14" s="6">
        <v>44937</v>
      </c>
      <c r="M14" s="33"/>
      <c r="N14" s="47"/>
      <c r="O14" s="65"/>
      <c r="P14" s="18">
        <f t="shared" si="5"/>
        <v>0</v>
      </c>
      <c r="Q14" s="55"/>
      <c r="R14" s="28"/>
      <c r="S14" s="57"/>
      <c r="T14" s="57"/>
      <c r="U14" s="57"/>
      <c r="V14" s="18"/>
      <c r="W14" s="18"/>
      <c r="X14" s="57"/>
      <c r="Y14" s="18"/>
      <c r="Z14" s="18"/>
      <c r="AA14" s="33">
        <f t="shared" si="0"/>
        <v>0</v>
      </c>
      <c r="AB14" s="33">
        <f t="shared" si="1"/>
        <v>0</v>
      </c>
      <c r="AC14" s="28"/>
      <c r="AD14" s="28"/>
      <c r="AE14" s="77"/>
      <c r="AF14" s="77"/>
      <c r="AG14" s="32"/>
      <c r="AH14" s="9"/>
      <c r="AI14" s="9"/>
      <c r="AJ14" s="9"/>
      <c r="AK14" s="9"/>
      <c r="AL14" s="9"/>
      <c r="AM14" s="9"/>
      <c r="AN14" s="10"/>
      <c r="AO14" s="5"/>
    </row>
    <row r="15" spans="1:41" ht="12.75">
      <c r="A15" s="6">
        <v>44938</v>
      </c>
      <c r="B15" s="18">
        <v>0</v>
      </c>
      <c r="C15" s="18">
        <v>0</v>
      </c>
      <c r="D15" s="27">
        <v>0</v>
      </c>
      <c r="E15" s="18"/>
      <c r="F15" s="18"/>
      <c r="G15" s="29">
        <f t="shared" si="2"/>
        <v>0</v>
      </c>
      <c r="H15" s="21">
        <f t="shared" si="3"/>
        <v>0</v>
      </c>
      <c r="I15" s="21">
        <f t="shared" si="4"/>
        <v>5</v>
      </c>
      <c r="J15" s="47"/>
      <c r="K15" s="47"/>
      <c r="L15" s="6">
        <v>44938</v>
      </c>
      <c r="M15" s="33"/>
      <c r="N15" s="47"/>
      <c r="O15" s="65"/>
      <c r="P15" s="18">
        <f t="shared" si="5"/>
        <v>0</v>
      </c>
      <c r="Q15" s="55"/>
      <c r="R15" s="28"/>
      <c r="S15" s="57"/>
      <c r="T15" s="57"/>
      <c r="U15" s="57"/>
      <c r="V15" s="18"/>
      <c r="W15" s="18"/>
      <c r="X15" s="57"/>
      <c r="Y15" s="18"/>
      <c r="Z15" s="18"/>
      <c r="AA15" s="33">
        <f t="shared" si="0"/>
        <v>0</v>
      </c>
      <c r="AB15" s="33">
        <f t="shared" si="1"/>
        <v>0</v>
      </c>
      <c r="AC15" s="28"/>
      <c r="AD15" s="28"/>
      <c r="AE15" s="77"/>
      <c r="AF15" s="77"/>
      <c r="AG15" s="32"/>
      <c r="AH15" s="9"/>
      <c r="AI15" s="9"/>
      <c r="AJ15" s="9"/>
      <c r="AK15" s="9"/>
      <c r="AL15" s="9"/>
      <c r="AM15" s="9"/>
      <c r="AN15" s="10"/>
      <c r="AO15" s="5"/>
    </row>
    <row r="16" spans="1:41" ht="12.75">
      <c r="A16" s="6">
        <v>44939</v>
      </c>
      <c r="B16" s="18">
        <v>0</v>
      </c>
      <c r="C16" s="18">
        <v>0</v>
      </c>
      <c r="D16" s="27">
        <v>0</v>
      </c>
      <c r="E16" s="18"/>
      <c r="F16" s="18"/>
      <c r="G16" s="29">
        <f t="shared" si="2"/>
        <v>0</v>
      </c>
      <c r="H16" s="21">
        <f t="shared" si="3"/>
        <v>0</v>
      </c>
      <c r="I16" s="21">
        <f t="shared" si="4"/>
        <v>5</v>
      </c>
      <c r="J16" s="47"/>
      <c r="K16" s="47"/>
      <c r="L16" s="6">
        <v>44939</v>
      </c>
      <c r="M16" s="33"/>
      <c r="N16" s="47"/>
      <c r="O16" s="65"/>
      <c r="P16" s="18">
        <f t="shared" si="5"/>
        <v>0</v>
      </c>
      <c r="Q16" s="55"/>
      <c r="R16" s="28"/>
      <c r="S16" s="57"/>
      <c r="T16" s="57"/>
      <c r="U16" s="57"/>
      <c r="V16" s="18"/>
      <c r="W16" s="18"/>
      <c r="X16" s="57"/>
      <c r="Y16" s="18"/>
      <c r="Z16" s="18"/>
      <c r="AA16" s="33">
        <f t="shared" si="0"/>
        <v>0</v>
      </c>
      <c r="AB16" s="33">
        <f t="shared" si="1"/>
        <v>0</v>
      </c>
      <c r="AC16" s="28"/>
      <c r="AD16" s="28"/>
      <c r="AE16" s="77"/>
      <c r="AF16" s="77"/>
      <c r="AG16" s="32"/>
      <c r="AH16" s="9"/>
      <c r="AI16" s="9"/>
      <c r="AJ16" s="9"/>
      <c r="AK16" s="9"/>
      <c r="AL16" s="9"/>
      <c r="AM16" s="9"/>
      <c r="AN16" s="10"/>
      <c r="AO16" s="5"/>
    </row>
    <row r="17" spans="1:41" ht="12.75">
      <c r="A17" s="6">
        <v>44940</v>
      </c>
      <c r="B17" s="18">
        <v>0</v>
      </c>
      <c r="C17" s="18">
        <v>0</v>
      </c>
      <c r="D17" s="27">
        <v>0</v>
      </c>
      <c r="E17" s="18"/>
      <c r="F17" s="18"/>
      <c r="G17" s="29">
        <f t="shared" si="2"/>
        <v>0</v>
      </c>
      <c r="H17" s="21">
        <f t="shared" si="3"/>
        <v>0</v>
      </c>
      <c r="I17" s="21">
        <f t="shared" si="4"/>
        <v>5</v>
      </c>
      <c r="J17" s="47"/>
      <c r="K17" s="47"/>
      <c r="L17" s="6">
        <v>44940</v>
      </c>
      <c r="M17" s="33"/>
      <c r="N17" s="47"/>
      <c r="O17" s="65"/>
      <c r="P17" s="18">
        <f t="shared" si="5"/>
        <v>0</v>
      </c>
      <c r="Q17" s="55"/>
      <c r="R17" s="28"/>
      <c r="S17" s="57"/>
      <c r="T17" s="57"/>
      <c r="U17" s="57"/>
      <c r="V17" s="18"/>
      <c r="W17" s="18"/>
      <c r="X17" s="57"/>
      <c r="Y17" s="18"/>
      <c r="Z17" s="18"/>
      <c r="AA17" s="33">
        <f t="shared" si="0"/>
        <v>0</v>
      </c>
      <c r="AB17" s="33">
        <f t="shared" si="1"/>
        <v>0</v>
      </c>
      <c r="AC17" s="28"/>
      <c r="AD17" s="28"/>
      <c r="AE17" s="77"/>
      <c r="AF17" s="77"/>
      <c r="AG17" s="32"/>
      <c r="AH17" s="9"/>
      <c r="AI17" s="9"/>
      <c r="AJ17" s="9"/>
      <c r="AK17" s="9"/>
      <c r="AL17" s="9"/>
      <c r="AM17" s="9"/>
      <c r="AN17" s="10"/>
      <c r="AO17" s="5"/>
    </row>
    <row r="18" spans="1:41" ht="12.75">
      <c r="A18" s="6">
        <v>44941</v>
      </c>
      <c r="B18" s="18">
        <v>0</v>
      </c>
      <c r="C18" s="18">
        <v>0</v>
      </c>
      <c r="D18" s="27">
        <v>0</v>
      </c>
      <c r="E18" s="18"/>
      <c r="F18" s="18"/>
      <c r="G18" s="29">
        <f t="shared" si="2"/>
        <v>0</v>
      </c>
      <c r="H18" s="21">
        <f t="shared" si="3"/>
        <v>0</v>
      </c>
      <c r="I18" s="21">
        <f t="shared" si="4"/>
        <v>5</v>
      </c>
      <c r="J18" s="47"/>
      <c r="K18" s="47"/>
      <c r="L18" s="6">
        <v>44941</v>
      </c>
      <c r="M18" s="33"/>
      <c r="N18" s="47"/>
      <c r="O18" s="65"/>
      <c r="P18" s="18">
        <f t="shared" si="5"/>
        <v>0</v>
      </c>
      <c r="Q18" s="55"/>
      <c r="R18" s="28"/>
      <c r="S18" s="57"/>
      <c r="T18" s="57"/>
      <c r="U18" s="57"/>
      <c r="V18" s="18"/>
      <c r="W18" s="18"/>
      <c r="X18" s="57"/>
      <c r="Y18" s="18"/>
      <c r="Z18" s="18"/>
      <c r="AA18" s="33">
        <f t="shared" si="0"/>
        <v>0</v>
      </c>
      <c r="AB18" s="33">
        <f t="shared" si="1"/>
        <v>0</v>
      </c>
      <c r="AC18" s="28"/>
      <c r="AD18" s="28"/>
      <c r="AE18" s="77"/>
      <c r="AF18" s="77"/>
      <c r="AG18" s="32"/>
      <c r="AH18" s="9"/>
      <c r="AI18" s="9"/>
      <c r="AJ18" s="9"/>
      <c r="AK18" s="9"/>
      <c r="AL18" s="9"/>
      <c r="AM18" s="9"/>
      <c r="AN18" s="10"/>
      <c r="AO18" s="5"/>
    </row>
    <row r="19" spans="1:41" ht="12.75">
      <c r="A19" s="6">
        <v>44942</v>
      </c>
      <c r="B19" s="18">
        <v>0</v>
      </c>
      <c r="C19" s="18">
        <v>0</v>
      </c>
      <c r="D19" s="27">
        <v>0</v>
      </c>
      <c r="E19" s="18"/>
      <c r="F19" s="18"/>
      <c r="G19" s="29">
        <f t="shared" si="2"/>
        <v>0</v>
      </c>
      <c r="H19" s="21">
        <f t="shared" si="3"/>
        <v>0</v>
      </c>
      <c r="I19" s="21">
        <f t="shared" si="4"/>
        <v>5</v>
      </c>
      <c r="J19" s="47"/>
      <c r="K19" s="47"/>
      <c r="L19" s="6">
        <v>44942</v>
      </c>
      <c r="M19" s="33"/>
      <c r="N19" s="47"/>
      <c r="O19" s="65"/>
      <c r="P19" s="18">
        <f t="shared" si="5"/>
        <v>0</v>
      </c>
      <c r="Q19" s="55"/>
      <c r="R19" s="28"/>
      <c r="S19" s="57"/>
      <c r="T19" s="57"/>
      <c r="U19" s="57"/>
      <c r="V19" s="18"/>
      <c r="W19" s="18"/>
      <c r="X19" s="57"/>
      <c r="Y19" s="18"/>
      <c r="Z19" s="18"/>
      <c r="AA19" s="33">
        <f t="shared" si="0"/>
        <v>0</v>
      </c>
      <c r="AB19" s="33">
        <f t="shared" si="1"/>
        <v>0</v>
      </c>
      <c r="AC19" s="28"/>
      <c r="AD19" s="28"/>
      <c r="AE19" s="77"/>
      <c r="AF19" s="77"/>
      <c r="AG19" s="32"/>
      <c r="AH19" s="9"/>
      <c r="AI19" s="9"/>
      <c r="AJ19" s="9"/>
      <c r="AK19" s="9"/>
      <c r="AL19" s="9"/>
      <c r="AM19" s="9"/>
      <c r="AN19" s="10"/>
      <c r="AO19" s="5"/>
    </row>
    <row r="20" spans="1:41" ht="12.75">
      <c r="A20" s="6">
        <v>44943</v>
      </c>
      <c r="B20" s="18">
        <v>0</v>
      </c>
      <c r="C20" s="18">
        <v>0</v>
      </c>
      <c r="D20" s="27">
        <v>0</v>
      </c>
      <c r="E20" s="18"/>
      <c r="F20" s="18"/>
      <c r="G20" s="29">
        <f t="shared" si="2"/>
        <v>0</v>
      </c>
      <c r="H20" s="21">
        <f t="shared" si="3"/>
        <v>0</v>
      </c>
      <c r="I20" s="21">
        <f t="shared" si="4"/>
        <v>5</v>
      </c>
      <c r="J20" s="47"/>
      <c r="K20" s="47"/>
      <c r="L20" s="6">
        <v>44943</v>
      </c>
      <c r="M20" s="33"/>
      <c r="N20" s="47"/>
      <c r="O20" s="65"/>
      <c r="P20" s="18">
        <f t="shared" si="5"/>
        <v>0</v>
      </c>
      <c r="Q20" s="55"/>
      <c r="R20" s="28"/>
      <c r="S20" s="57"/>
      <c r="T20" s="57"/>
      <c r="U20" s="57"/>
      <c r="V20" s="18"/>
      <c r="W20" s="18"/>
      <c r="X20" s="57"/>
      <c r="Y20" s="18"/>
      <c r="Z20" s="18"/>
      <c r="AA20" s="33">
        <f t="shared" si="0"/>
        <v>0</v>
      </c>
      <c r="AB20" s="33">
        <f t="shared" si="1"/>
        <v>0</v>
      </c>
      <c r="AC20" s="28"/>
      <c r="AD20" s="28"/>
      <c r="AE20" s="77"/>
      <c r="AF20" s="77"/>
      <c r="AG20" s="32"/>
      <c r="AH20" s="9"/>
      <c r="AI20" s="9"/>
      <c r="AJ20" s="9"/>
      <c r="AK20" s="9"/>
      <c r="AL20" s="9"/>
      <c r="AM20" s="9"/>
      <c r="AN20" s="10"/>
      <c r="AO20" s="5"/>
    </row>
    <row r="21" spans="1:41" ht="12.75">
      <c r="A21" s="6">
        <v>44944</v>
      </c>
      <c r="B21" s="18">
        <v>0</v>
      </c>
      <c r="C21" s="18">
        <v>0</v>
      </c>
      <c r="D21" s="27">
        <v>0</v>
      </c>
      <c r="E21" s="18"/>
      <c r="F21" s="18"/>
      <c r="G21" s="29">
        <f t="shared" si="2"/>
        <v>0</v>
      </c>
      <c r="H21" s="21">
        <f t="shared" si="3"/>
        <v>0</v>
      </c>
      <c r="I21" s="21">
        <f t="shared" si="4"/>
        <v>5</v>
      </c>
      <c r="J21" s="47"/>
      <c r="K21" s="47"/>
      <c r="L21" s="6">
        <v>44944</v>
      </c>
      <c r="M21" s="33"/>
      <c r="N21" s="47"/>
      <c r="O21" s="65"/>
      <c r="P21" s="18">
        <f t="shared" si="5"/>
        <v>0</v>
      </c>
      <c r="Q21" s="55"/>
      <c r="R21" s="28"/>
      <c r="S21" s="57"/>
      <c r="T21" s="57"/>
      <c r="U21" s="57"/>
      <c r="V21" s="18"/>
      <c r="W21" s="18"/>
      <c r="X21" s="57"/>
      <c r="Y21" s="18"/>
      <c r="Z21" s="18"/>
      <c r="AA21" s="33">
        <f t="shared" si="0"/>
        <v>0</v>
      </c>
      <c r="AB21" s="33">
        <f t="shared" si="1"/>
        <v>0</v>
      </c>
      <c r="AC21" s="28"/>
      <c r="AD21" s="28"/>
      <c r="AE21" s="77"/>
      <c r="AF21" s="77"/>
      <c r="AG21" s="32"/>
      <c r="AH21" s="9"/>
      <c r="AI21" s="9"/>
      <c r="AJ21" s="9"/>
      <c r="AK21" s="9"/>
      <c r="AL21" s="9"/>
      <c r="AM21" s="9"/>
      <c r="AN21" s="10"/>
      <c r="AO21" s="5"/>
    </row>
    <row r="22" spans="1:41" ht="12.75">
      <c r="A22" s="6">
        <v>44945</v>
      </c>
      <c r="B22" s="18">
        <v>0</v>
      </c>
      <c r="C22" s="18">
        <v>0</v>
      </c>
      <c r="D22" s="27">
        <v>0</v>
      </c>
      <c r="E22" s="18"/>
      <c r="F22" s="18"/>
      <c r="G22" s="29">
        <f t="shared" si="2"/>
        <v>0</v>
      </c>
      <c r="H22" s="21">
        <f t="shared" si="3"/>
        <v>0</v>
      </c>
      <c r="I22" s="21">
        <f t="shared" si="4"/>
        <v>5</v>
      </c>
      <c r="J22" s="47"/>
      <c r="K22" s="47"/>
      <c r="L22" s="6">
        <v>44945</v>
      </c>
      <c r="M22" s="33"/>
      <c r="N22" s="47"/>
      <c r="O22" s="65"/>
      <c r="P22" s="18">
        <f t="shared" si="5"/>
        <v>0</v>
      </c>
      <c r="Q22" s="55"/>
      <c r="R22" s="28"/>
      <c r="S22" s="57"/>
      <c r="T22" s="57"/>
      <c r="U22" s="57"/>
      <c r="V22" s="18"/>
      <c r="W22" s="18"/>
      <c r="X22" s="57"/>
      <c r="Y22" s="18"/>
      <c r="Z22" s="18"/>
      <c r="AA22" s="33">
        <f t="shared" si="0"/>
        <v>0</v>
      </c>
      <c r="AB22" s="33">
        <f t="shared" si="1"/>
        <v>0</v>
      </c>
      <c r="AC22" s="28"/>
      <c r="AD22" s="28"/>
      <c r="AE22" s="77"/>
      <c r="AF22" s="77"/>
      <c r="AG22" s="32"/>
      <c r="AH22" s="9"/>
      <c r="AI22" s="9"/>
      <c r="AJ22" s="9"/>
      <c r="AK22" s="9"/>
      <c r="AL22" s="9"/>
      <c r="AM22" s="9"/>
      <c r="AN22" s="10"/>
      <c r="AO22" s="5"/>
    </row>
    <row r="23" spans="1:41" ht="12.75">
      <c r="A23" s="6">
        <v>44946</v>
      </c>
      <c r="B23" s="18">
        <v>0</v>
      </c>
      <c r="C23" s="18">
        <v>0</v>
      </c>
      <c r="D23" s="27">
        <v>0</v>
      </c>
      <c r="E23" s="18"/>
      <c r="F23" s="18"/>
      <c r="G23" s="29">
        <f t="shared" si="2"/>
        <v>0</v>
      </c>
      <c r="H23" s="21">
        <f t="shared" si="3"/>
        <v>0</v>
      </c>
      <c r="I23" s="21">
        <f t="shared" si="4"/>
        <v>5</v>
      </c>
      <c r="J23" s="47"/>
      <c r="K23" s="47"/>
      <c r="L23" s="6">
        <v>44946</v>
      </c>
      <c r="M23" s="33"/>
      <c r="N23" s="47"/>
      <c r="O23" s="65"/>
      <c r="P23" s="18">
        <f t="shared" si="5"/>
        <v>0</v>
      </c>
      <c r="Q23" s="55"/>
      <c r="R23" s="28"/>
      <c r="S23" s="57"/>
      <c r="T23" s="57"/>
      <c r="U23" s="57"/>
      <c r="V23" s="18"/>
      <c r="W23" s="18"/>
      <c r="X23" s="57"/>
      <c r="Y23" s="18"/>
      <c r="Z23" s="18"/>
      <c r="AA23" s="33">
        <f t="shared" si="0"/>
        <v>0</v>
      </c>
      <c r="AB23" s="33">
        <f t="shared" si="1"/>
        <v>0</v>
      </c>
      <c r="AC23" s="28"/>
      <c r="AD23" s="28"/>
      <c r="AE23" s="77"/>
      <c r="AF23" s="77"/>
      <c r="AG23" s="32"/>
      <c r="AH23" s="9"/>
      <c r="AI23" s="9"/>
      <c r="AJ23" s="9"/>
      <c r="AK23" s="9"/>
      <c r="AL23" s="9"/>
      <c r="AM23" s="9"/>
      <c r="AN23" s="10"/>
      <c r="AO23" s="5"/>
    </row>
    <row r="24" spans="1:41" ht="12.75">
      <c r="A24" s="6">
        <v>44947</v>
      </c>
      <c r="B24" s="18">
        <v>0</v>
      </c>
      <c r="C24" s="18">
        <v>0</v>
      </c>
      <c r="D24" s="27">
        <v>0</v>
      </c>
      <c r="E24" s="18"/>
      <c r="F24" s="18"/>
      <c r="G24" s="29">
        <f t="shared" si="2"/>
        <v>0</v>
      </c>
      <c r="H24" s="21">
        <f t="shared" si="3"/>
        <v>0</v>
      </c>
      <c r="I24" s="21">
        <f t="shared" si="4"/>
        <v>5</v>
      </c>
      <c r="J24" s="47"/>
      <c r="K24" s="47"/>
      <c r="L24" s="6">
        <v>44947</v>
      </c>
      <c r="M24" s="33"/>
      <c r="N24" s="47"/>
      <c r="O24" s="65"/>
      <c r="P24" s="18">
        <f t="shared" si="5"/>
        <v>0</v>
      </c>
      <c r="Q24" s="55"/>
      <c r="R24" s="28"/>
      <c r="S24" s="57"/>
      <c r="T24" s="57"/>
      <c r="U24" s="57"/>
      <c r="V24" s="18"/>
      <c r="W24" s="18"/>
      <c r="X24" s="57"/>
      <c r="Y24" s="18"/>
      <c r="Z24" s="18"/>
      <c r="AA24" s="33">
        <f t="shared" si="0"/>
        <v>0</v>
      </c>
      <c r="AB24" s="33">
        <f t="shared" si="1"/>
        <v>0</v>
      </c>
      <c r="AC24" s="28"/>
      <c r="AD24" s="28"/>
      <c r="AE24" s="77"/>
      <c r="AF24" s="77"/>
      <c r="AG24" s="32"/>
      <c r="AH24" s="9"/>
      <c r="AI24" s="9"/>
      <c r="AJ24" s="9"/>
      <c r="AK24" s="9"/>
      <c r="AL24" s="9"/>
      <c r="AM24" s="9"/>
      <c r="AN24" s="10"/>
      <c r="AO24" s="5"/>
    </row>
    <row r="25" spans="1:41" ht="12.75">
      <c r="A25" s="6">
        <v>44948</v>
      </c>
      <c r="B25" s="18">
        <v>0</v>
      </c>
      <c r="C25" s="18">
        <v>0</v>
      </c>
      <c r="D25" s="27">
        <v>0</v>
      </c>
      <c r="E25" s="18"/>
      <c r="F25" s="18"/>
      <c r="G25" s="29">
        <f t="shared" si="2"/>
        <v>0</v>
      </c>
      <c r="H25" s="21">
        <f t="shared" si="3"/>
        <v>0</v>
      </c>
      <c r="I25" s="21">
        <f t="shared" si="4"/>
        <v>5</v>
      </c>
      <c r="J25" s="47"/>
      <c r="K25" s="47"/>
      <c r="L25" s="6">
        <v>44948</v>
      </c>
      <c r="M25" s="33"/>
      <c r="N25" s="47"/>
      <c r="O25" s="65"/>
      <c r="P25" s="18">
        <f t="shared" si="5"/>
        <v>0</v>
      </c>
      <c r="Q25" s="55"/>
      <c r="R25" s="28"/>
      <c r="S25" s="57"/>
      <c r="T25" s="57"/>
      <c r="U25" s="57"/>
      <c r="V25" s="18"/>
      <c r="W25" s="18"/>
      <c r="X25" s="57"/>
      <c r="Y25" s="18"/>
      <c r="Z25" s="18"/>
      <c r="AA25" s="33">
        <f t="shared" si="0"/>
        <v>0</v>
      </c>
      <c r="AB25" s="33">
        <f t="shared" si="1"/>
        <v>0</v>
      </c>
      <c r="AC25" s="28"/>
      <c r="AD25" s="28"/>
      <c r="AE25" s="77"/>
      <c r="AF25" s="77"/>
      <c r="AG25" s="32"/>
      <c r="AH25" s="9"/>
      <c r="AI25" s="9"/>
      <c r="AJ25" s="22"/>
      <c r="AK25" s="9"/>
      <c r="AL25" s="9"/>
      <c r="AM25" s="9"/>
      <c r="AN25" s="10"/>
      <c r="AO25" s="5"/>
    </row>
    <row r="26" spans="1:41" ht="12.75">
      <c r="A26" s="6">
        <v>44949</v>
      </c>
      <c r="B26" s="18">
        <v>0</v>
      </c>
      <c r="C26" s="18">
        <v>0</v>
      </c>
      <c r="D26" s="27">
        <v>0</v>
      </c>
      <c r="E26" s="18"/>
      <c r="F26" s="18"/>
      <c r="G26" s="29">
        <f t="shared" si="2"/>
        <v>0</v>
      </c>
      <c r="H26" s="21">
        <f t="shared" si="3"/>
        <v>0</v>
      </c>
      <c r="I26" s="21">
        <f t="shared" si="4"/>
        <v>5</v>
      </c>
      <c r="J26" s="47"/>
      <c r="K26" s="47"/>
      <c r="L26" s="6">
        <v>44949</v>
      </c>
      <c r="M26" s="33"/>
      <c r="N26" s="47"/>
      <c r="O26" s="65"/>
      <c r="P26" s="18">
        <f t="shared" si="5"/>
        <v>0</v>
      </c>
      <c r="Q26" s="55"/>
      <c r="R26" s="28"/>
      <c r="S26" s="57"/>
      <c r="T26" s="57"/>
      <c r="U26" s="57"/>
      <c r="V26" s="18"/>
      <c r="W26" s="18"/>
      <c r="X26" s="57"/>
      <c r="Y26" s="18"/>
      <c r="Z26" s="18"/>
      <c r="AA26" s="33">
        <f t="shared" si="0"/>
        <v>0</v>
      </c>
      <c r="AB26" s="33">
        <f t="shared" si="1"/>
        <v>0</v>
      </c>
      <c r="AC26" s="28"/>
      <c r="AD26" s="28"/>
      <c r="AE26" s="77"/>
      <c r="AF26" s="77"/>
      <c r="AG26" s="32"/>
      <c r="AH26" s="9"/>
      <c r="AI26" s="9"/>
      <c r="AJ26" s="9"/>
      <c r="AK26" s="9"/>
      <c r="AL26" s="9"/>
      <c r="AM26" s="9"/>
      <c r="AN26" s="10"/>
      <c r="AO26" s="5"/>
    </row>
    <row r="27" spans="1:41" ht="12.75">
      <c r="A27" s="6">
        <v>44950</v>
      </c>
      <c r="B27" s="18">
        <v>0</v>
      </c>
      <c r="C27" s="18">
        <v>0</v>
      </c>
      <c r="D27" s="27">
        <v>0</v>
      </c>
      <c r="E27" s="18"/>
      <c r="F27" s="18"/>
      <c r="G27" s="29">
        <f t="shared" si="2"/>
        <v>0</v>
      </c>
      <c r="H27" s="21">
        <f t="shared" si="3"/>
        <v>0</v>
      </c>
      <c r="I27" s="21">
        <f t="shared" si="4"/>
        <v>5</v>
      </c>
      <c r="J27" s="47"/>
      <c r="K27" s="47"/>
      <c r="L27" s="6">
        <v>44950</v>
      </c>
      <c r="M27" s="33"/>
      <c r="N27" s="47"/>
      <c r="O27" s="65"/>
      <c r="P27" s="18">
        <f t="shared" si="5"/>
        <v>0</v>
      </c>
      <c r="Q27" s="55"/>
      <c r="R27" s="28"/>
      <c r="S27" s="57"/>
      <c r="T27" s="57"/>
      <c r="U27" s="57"/>
      <c r="V27" s="18"/>
      <c r="W27" s="18"/>
      <c r="X27" s="57"/>
      <c r="Y27" s="18"/>
      <c r="Z27" s="18"/>
      <c r="AA27" s="33">
        <f t="shared" si="0"/>
        <v>0</v>
      </c>
      <c r="AB27" s="33">
        <f t="shared" si="1"/>
        <v>0</v>
      </c>
      <c r="AC27" s="28"/>
      <c r="AD27" s="28"/>
      <c r="AE27" s="77"/>
      <c r="AF27" s="77"/>
      <c r="AG27" s="32"/>
      <c r="AH27" s="9"/>
      <c r="AI27" s="9"/>
      <c r="AJ27" s="9"/>
      <c r="AK27" s="9"/>
      <c r="AL27" s="9"/>
      <c r="AM27" s="9"/>
      <c r="AN27" s="10"/>
      <c r="AO27" s="5"/>
    </row>
    <row r="28" spans="1:41" ht="12.75">
      <c r="A28" s="6">
        <v>44951</v>
      </c>
      <c r="B28" s="18">
        <v>0</v>
      </c>
      <c r="C28" s="18">
        <v>0</v>
      </c>
      <c r="D28" s="27">
        <v>0</v>
      </c>
      <c r="E28" s="18"/>
      <c r="F28" s="18"/>
      <c r="G28" s="29">
        <f t="shared" si="2"/>
        <v>0</v>
      </c>
      <c r="H28" s="21">
        <f t="shared" si="3"/>
        <v>0</v>
      </c>
      <c r="I28" s="21">
        <f t="shared" si="4"/>
        <v>5</v>
      </c>
      <c r="J28" s="47"/>
      <c r="K28" s="47"/>
      <c r="L28" s="6">
        <v>44951</v>
      </c>
      <c r="M28" s="33"/>
      <c r="N28" s="47"/>
      <c r="O28" s="65"/>
      <c r="P28" s="18">
        <f t="shared" si="5"/>
        <v>0</v>
      </c>
      <c r="Q28" s="55"/>
      <c r="R28" s="28"/>
      <c r="S28" s="57"/>
      <c r="T28" s="57"/>
      <c r="U28" s="57"/>
      <c r="V28" s="18"/>
      <c r="W28" s="18"/>
      <c r="X28" s="57"/>
      <c r="Y28" s="18"/>
      <c r="Z28" s="18"/>
      <c r="AA28" s="33">
        <f t="shared" si="0"/>
        <v>0</v>
      </c>
      <c r="AB28" s="33">
        <f t="shared" si="1"/>
        <v>0</v>
      </c>
      <c r="AC28" s="28"/>
      <c r="AD28" s="28"/>
      <c r="AE28" s="77"/>
      <c r="AF28" s="77"/>
      <c r="AG28" s="32"/>
      <c r="AH28" s="9"/>
      <c r="AI28" s="9"/>
      <c r="AJ28" s="9"/>
      <c r="AK28" s="9"/>
      <c r="AL28" s="9"/>
      <c r="AM28" s="9"/>
      <c r="AN28" s="10"/>
      <c r="AO28" s="5"/>
    </row>
    <row r="29" spans="1:41" ht="12.75">
      <c r="A29" s="6">
        <v>44952</v>
      </c>
      <c r="B29" s="18">
        <v>0</v>
      </c>
      <c r="C29" s="18">
        <v>0</v>
      </c>
      <c r="D29" s="27">
        <v>0</v>
      </c>
      <c r="E29" s="18"/>
      <c r="F29" s="18"/>
      <c r="G29" s="29">
        <f t="shared" si="2"/>
        <v>0</v>
      </c>
      <c r="H29" s="21">
        <f t="shared" si="3"/>
        <v>0</v>
      </c>
      <c r="I29" s="21">
        <f t="shared" si="4"/>
        <v>5</v>
      </c>
      <c r="J29" s="47"/>
      <c r="K29" s="47"/>
      <c r="L29" s="6">
        <v>44952</v>
      </c>
      <c r="M29" s="33"/>
      <c r="N29" s="47"/>
      <c r="O29" s="65"/>
      <c r="P29" s="18">
        <f t="shared" si="5"/>
        <v>0</v>
      </c>
      <c r="Q29" s="55"/>
      <c r="R29" s="28"/>
      <c r="S29" s="57"/>
      <c r="T29" s="57"/>
      <c r="U29" s="57"/>
      <c r="V29" s="18"/>
      <c r="W29" s="18"/>
      <c r="X29" s="57"/>
      <c r="Y29" s="18"/>
      <c r="Z29" s="18"/>
      <c r="AA29" s="33">
        <f t="shared" si="0"/>
        <v>0</v>
      </c>
      <c r="AB29" s="33">
        <f t="shared" si="1"/>
        <v>0</v>
      </c>
      <c r="AC29" s="28"/>
      <c r="AD29" s="28"/>
      <c r="AE29" s="77"/>
      <c r="AF29" s="77"/>
      <c r="AG29" s="32"/>
      <c r="AH29" s="9"/>
      <c r="AI29" s="9"/>
      <c r="AJ29" s="9"/>
      <c r="AK29" s="9"/>
      <c r="AL29" s="9"/>
      <c r="AM29" s="9"/>
      <c r="AN29" s="10"/>
      <c r="AO29" s="5"/>
    </row>
    <row r="30" spans="1:41" ht="12.75">
      <c r="A30" s="6">
        <v>44953</v>
      </c>
      <c r="B30" s="18">
        <v>0</v>
      </c>
      <c r="C30" s="18">
        <v>0</v>
      </c>
      <c r="D30" s="27">
        <v>0</v>
      </c>
      <c r="E30" s="18"/>
      <c r="F30" s="18"/>
      <c r="G30" s="29">
        <f t="shared" si="2"/>
        <v>0</v>
      </c>
      <c r="H30" s="21">
        <f t="shared" si="3"/>
        <v>0</v>
      </c>
      <c r="I30" s="21">
        <f t="shared" si="4"/>
        <v>5</v>
      </c>
      <c r="J30" s="47"/>
      <c r="K30" s="47"/>
      <c r="L30" s="6">
        <v>44953</v>
      </c>
      <c r="M30" s="33"/>
      <c r="N30" s="47"/>
      <c r="O30" s="65"/>
      <c r="P30" s="18">
        <f t="shared" si="5"/>
        <v>0</v>
      </c>
      <c r="Q30" s="55"/>
      <c r="R30" s="28"/>
      <c r="S30" s="57"/>
      <c r="T30" s="57"/>
      <c r="U30" s="57"/>
      <c r="V30" s="18"/>
      <c r="W30" s="18"/>
      <c r="X30" s="57"/>
      <c r="Y30" s="18"/>
      <c r="Z30" s="18"/>
      <c r="AA30" s="33">
        <f t="shared" si="0"/>
        <v>0</v>
      </c>
      <c r="AB30" s="33">
        <f t="shared" si="1"/>
        <v>0</v>
      </c>
      <c r="AC30" s="28"/>
      <c r="AD30" s="28"/>
      <c r="AE30" s="77"/>
      <c r="AF30" s="77"/>
      <c r="AG30" s="32"/>
      <c r="AH30" s="9"/>
      <c r="AI30" s="9"/>
      <c r="AJ30" s="9"/>
      <c r="AK30" s="9"/>
      <c r="AL30" s="9"/>
      <c r="AM30" s="9"/>
      <c r="AN30" s="10"/>
      <c r="AO30" s="5"/>
    </row>
    <row r="31" spans="1:41" ht="12.75">
      <c r="A31" s="6">
        <v>44954</v>
      </c>
      <c r="B31" s="18">
        <v>0</v>
      </c>
      <c r="C31" s="18">
        <v>0</v>
      </c>
      <c r="D31" s="27">
        <v>0</v>
      </c>
      <c r="E31" s="18"/>
      <c r="F31" s="18"/>
      <c r="G31" s="29">
        <f t="shared" si="2"/>
        <v>0</v>
      </c>
      <c r="H31" s="21">
        <f t="shared" si="3"/>
        <v>0</v>
      </c>
      <c r="I31" s="21">
        <f t="shared" si="4"/>
        <v>5</v>
      </c>
      <c r="J31" s="47"/>
      <c r="K31" s="47"/>
      <c r="L31" s="6">
        <v>44954</v>
      </c>
      <c r="M31" s="33"/>
      <c r="N31" s="47"/>
      <c r="O31" s="65"/>
      <c r="P31" s="18">
        <f t="shared" si="5"/>
        <v>0</v>
      </c>
      <c r="Q31" s="55"/>
      <c r="R31" s="28"/>
      <c r="S31" s="57"/>
      <c r="T31" s="57"/>
      <c r="U31" s="57"/>
      <c r="V31" s="18"/>
      <c r="W31" s="18"/>
      <c r="X31" s="57"/>
      <c r="Y31" s="18"/>
      <c r="Z31" s="18"/>
      <c r="AA31" s="33">
        <f t="shared" si="0"/>
        <v>0</v>
      </c>
      <c r="AB31" s="33">
        <f t="shared" si="1"/>
        <v>0</v>
      </c>
      <c r="AC31" s="28"/>
      <c r="AD31" s="28"/>
      <c r="AE31" s="77"/>
      <c r="AF31" s="77"/>
      <c r="AG31" s="32"/>
      <c r="AH31" s="9"/>
      <c r="AI31" s="9"/>
      <c r="AJ31" s="9"/>
      <c r="AK31" s="9"/>
      <c r="AL31" s="9"/>
      <c r="AM31" s="9"/>
      <c r="AN31" s="10"/>
      <c r="AO31" s="5"/>
    </row>
    <row r="32" spans="1:41" ht="12.75">
      <c r="A32" s="6">
        <v>44955</v>
      </c>
      <c r="B32" s="18">
        <v>0</v>
      </c>
      <c r="C32" s="18">
        <v>0</v>
      </c>
      <c r="D32" s="27">
        <v>0</v>
      </c>
      <c r="E32" s="18"/>
      <c r="F32" s="18"/>
      <c r="G32" s="29">
        <f t="shared" si="2"/>
        <v>0</v>
      </c>
      <c r="H32" s="21">
        <f t="shared" si="3"/>
        <v>0</v>
      </c>
      <c r="I32" s="21">
        <f t="shared" si="4"/>
        <v>5</v>
      </c>
      <c r="J32" s="47"/>
      <c r="K32" s="47"/>
      <c r="L32" s="6">
        <v>44955</v>
      </c>
      <c r="M32" s="33"/>
      <c r="N32" s="47"/>
      <c r="O32" s="65"/>
      <c r="P32" s="18">
        <f t="shared" si="5"/>
        <v>0</v>
      </c>
      <c r="Q32" s="55"/>
      <c r="R32" s="28"/>
      <c r="S32" s="57"/>
      <c r="T32" s="57"/>
      <c r="U32" s="57"/>
      <c r="V32" s="18"/>
      <c r="W32" s="18"/>
      <c r="X32" s="57"/>
      <c r="Y32" s="18"/>
      <c r="Z32" s="18"/>
      <c r="AA32" s="33">
        <f t="shared" si="0"/>
        <v>0</v>
      </c>
      <c r="AB32" s="33">
        <f t="shared" si="1"/>
        <v>0</v>
      </c>
      <c r="AC32" s="28"/>
      <c r="AD32" s="28"/>
      <c r="AE32" s="77"/>
      <c r="AF32" s="77"/>
      <c r="AG32" s="32"/>
      <c r="AH32" s="9"/>
      <c r="AI32" s="9"/>
      <c r="AJ32" s="9"/>
      <c r="AK32" s="9"/>
      <c r="AL32" s="9"/>
      <c r="AM32" s="9"/>
      <c r="AN32" s="10"/>
      <c r="AO32" s="5"/>
    </row>
    <row r="33" spans="1:41" ht="12.75">
      <c r="A33" s="6">
        <v>44956</v>
      </c>
      <c r="B33" s="18">
        <v>0</v>
      </c>
      <c r="C33" s="18">
        <v>0</v>
      </c>
      <c r="D33" s="27">
        <v>0</v>
      </c>
      <c r="E33" s="18"/>
      <c r="F33" s="18"/>
      <c r="G33" s="29">
        <f>(E33+F33)/2</f>
        <v>0</v>
      </c>
      <c r="H33" s="21">
        <f>IF(((E33+F33)/2)-5&lt;=0,0,((E33+F33)/2-5))</f>
        <v>0</v>
      </c>
      <c r="I33" s="21">
        <f t="shared" si="4"/>
        <v>5</v>
      </c>
      <c r="J33" s="47"/>
      <c r="K33" s="47"/>
      <c r="L33" s="6">
        <v>44956</v>
      </c>
      <c r="M33" s="33"/>
      <c r="N33" s="47"/>
      <c r="O33" s="65"/>
      <c r="P33" s="18">
        <f t="shared" si="5"/>
        <v>0</v>
      </c>
      <c r="Q33" s="55"/>
      <c r="R33" s="28"/>
      <c r="S33" s="57"/>
      <c r="T33" s="57"/>
      <c r="U33" s="57"/>
      <c r="V33" s="18"/>
      <c r="W33" s="18"/>
      <c r="X33" s="57"/>
      <c r="Y33" s="18"/>
      <c r="Z33" s="18"/>
      <c r="AA33" s="33">
        <f t="shared" si="0"/>
        <v>0</v>
      </c>
      <c r="AB33" s="33">
        <f t="shared" si="1"/>
        <v>0</v>
      </c>
      <c r="AC33" s="28"/>
      <c r="AD33" s="28"/>
      <c r="AE33" s="77"/>
      <c r="AF33" s="77"/>
      <c r="AG33" s="32"/>
      <c r="AH33" s="9"/>
      <c r="AI33" s="9"/>
      <c r="AJ33" s="9"/>
      <c r="AK33" s="9"/>
      <c r="AL33" s="9"/>
      <c r="AM33" s="9"/>
      <c r="AN33" s="10"/>
      <c r="AO33" s="5"/>
    </row>
    <row r="34" spans="1:41" ht="13.5" thickBot="1">
      <c r="A34" s="6">
        <v>44957</v>
      </c>
      <c r="B34" s="18">
        <v>0</v>
      </c>
      <c r="C34" s="18">
        <v>0</v>
      </c>
      <c r="D34" s="27">
        <v>0</v>
      </c>
      <c r="E34" s="18"/>
      <c r="F34" s="18"/>
      <c r="G34" s="29">
        <f>(E34+F34)/2</f>
        <v>0</v>
      </c>
      <c r="H34" s="21">
        <f>IF(((E34+F34)/2)-5&lt;=0,0,((E34+F34)/2-5))</f>
        <v>0</v>
      </c>
      <c r="I34" s="21">
        <f t="shared" si="4"/>
        <v>5</v>
      </c>
      <c r="J34" s="47"/>
      <c r="K34" s="47"/>
      <c r="L34" s="6">
        <v>44957</v>
      </c>
      <c r="M34" s="33"/>
      <c r="N34" s="47"/>
      <c r="O34" s="65"/>
      <c r="P34" s="18">
        <f t="shared" si="5"/>
        <v>0</v>
      </c>
      <c r="Q34" s="55"/>
      <c r="R34" s="28"/>
      <c r="S34" s="57"/>
      <c r="T34" s="57"/>
      <c r="U34" s="57"/>
      <c r="V34" s="18"/>
      <c r="W34" s="18"/>
      <c r="X34" s="57"/>
      <c r="Y34" s="18"/>
      <c r="Z34" s="18"/>
      <c r="AA34" s="33">
        <f t="shared" si="0"/>
        <v>0</v>
      </c>
      <c r="AB34" s="33">
        <f t="shared" si="1"/>
        <v>0</v>
      </c>
      <c r="AC34" s="28"/>
      <c r="AD34" s="28"/>
      <c r="AE34" s="77"/>
      <c r="AF34" s="77"/>
      <c r="AG34" s="32"/>
      <c r="AH34" s="9"/>
      <c r="AI34" s="9"/>
      <c r="AJ34" s="9"/>
      <c r="AK34" s="9"/>
      <c r="AL34" s="9"/>
      <c r="AM34" s="9"/>
      <c r="AN34" s="10"/>
      <c r="AO34" s="5"/>
    </row>
    <row r="35" spans="1:41" ht="14.25" thickBot="1" thickTop="1">
      <c r="A35" s="14" t="s">
        <v>18</v>
      </c>
      <c r="B35" s="15">
        <f>SUM(B4:B34)</f>
        <v>0</v>
      </c>
      <c r="C35" s="16">
        <f>SUM(C4:C34)</f>
        <v>0</v>
      </c>
      <c r="E35" s="17"/>
      <c r="F35" s="17"/>
      <c r="G35" s="83" t="s">
        <v>45</v>
      </c>
      <c r="H35" s="83"/>
      <c r="I35" s="84"/>
      <c r="J35" s="25"/>
      <c r="K35" s="25"/>
      <c r="L35" s="25"/>
      <c r="M35" s="25"/>
      <c r="N35" s="25"/>
      <c r="O35" s="25"/>
      <c r="P35" s="17"/>
      <c r="Q35" s="17"/>
      <c r="S35" s="66" t="s">
        <v>18</v>
      </c>
      <c r="T35" s="66" t="s">
        <v>18</v>
      </c>
      <c r="U35" s="17"/>
      <c r="AA35" s="19"/>
      <c r="AB35" s="19"/>
      <c r="AO35" s="5"/>
    </row>
    <row r="36" spans="2:41" ht="13.5" thickTop="1">
      <c r="B36" s="17"/>
      <c r="C36" s="17"/>
      <c r="G36" s="17">
        <f>SUM(G4:G34)</f>
        <v>0</v>
      </c>
      <c r="H36" s="17">
        <f>SUM(H4:H34)</f>
        <v>0</v>
      </c>
      <c r="I36" s="17">
        <f>SUM(I4:I34)</f>
        <v>155</v>
      </c>
      <c r="J36" s="17"/>
      <c r="K36" s="17"/>
      <c r="L36" s="17"/>
      <c r="M36" s="17"/>
      <c r="N36" s="17"/>
      <c r="O36" s="17"/>
      <c r="S36" s="67">
        <f>SUM(R4:R34)</f>
        <v>0</v>
      </c>
      <c r="T36" s="67">
        <f>SUM(T4:T34)</f>
        <v>0</v>
      </c>
      <c r="V36" s="19"/>
      <c r="W36" s="19"/>
      <c r="X36" s="19"/>
      <c r="Y36" s="19"/>
      <c r="Z36" s="19"/>
      <c r="AC36" s="19"/>
      <c r="AD36" s="19"/>
      <c r="AE36" s="19"/>
      <c r="AF36" s="19"/>
      <c r="AO36" s="5"/>
    </row>
    <row r="37" spans="1:41" ht="12.75">
      <c r="A37" s="23" t="s">
        <v>23</v>
      </c>
      <c r="B37" s="24">
        <f>COUNTIF(B4:B34,"&gt;0")</f>
        <v>0</v>
      </c>
      <c r="C37" s="24">
        <f>COUNTIF(C4:C34,"&gt;0")</f>
        <v>0</v>
      </c>
      <c r="D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9"/>
      <c r="W37" s="19"/>
      <c r="AO37" s="5"/>
    </row>
    <row r="38" spans="1:41" ht="12.75">
      <c r="A38" s="1" t="s">
        <v>19</v>
      </c>
      <c r="B38" s="17">
        <f>+B35+C35</f>
        <v>0</v>
      </c>
      <c r="C38" s="34"/>
      <c r="D38" s="17"/>
      <c r="F38" s="17"/>
      <c r="G38" s="17"/>
      <c r="H38" s="17"/>
      <c r="I38" s="17"/>
      <c r="J38" s="81" t="s">
        <v>51</v>
      </c>
      <c r="K38" s="82"/>
      <c r="L38" s="5"/>
      <c r="M38" s="5"/>
      <c r="N38" s="5"/>
      <c r="O38" s="64" t="s">
        <v>62</v>
      </c>
      <c r="P38" s="21" t="s">
        <v>56</v>
      </c>
      <c r="Q38" s="21" t="s">
        <v>51</v>
      </c>
      <c r="R38" s="21" t="s">
        <v>57</v>
      </c>
      <c r="S38" s="21" t="s">
        <v>66</v>
      </c>
      <c r="T38" s="21" t="s">
        <v>67</v>
      </c>
      <c r="U38" s="25"/>
      <c r="V38" s="21" t="s">
        <v>9</v>
      </c>
      <c r="W38" s="21" t="s">
        <v>47</v>
      </c>
      <c r="X38" s="43" t="s">
        <v>48</v>
      </c>
      <c r="Y38" s="48" t="s">
        <v>24</v>
      </c>
      <c r="Z38" s="53"/>
      <c r="AA38" s="50" t="s">
        <v>33</v>
      </c>
      <c r="AB38" s="51"/>
      <c r="AC38" s="52" t="s">
        <v>25</v>
      </c>
      <c r="AD38" s="52"/>
      <c r="AE38" s="76"/>
      <c r="AF38" s="76"/>
      <c r="AO38" s="5"/>
    </row>
    <row r="39" spans="2:32" ht="13.5" thickBot="1">
      <c r="B39" s="9" t="s">
        <v>4</v>
      </c>
      <c r="C39" s="9" t="s">
        <v>5</v>
      </c>
      <c r="D39" s="21" t="s">
        <v>6</v>
      </c>
      <c r="E39" s="20" t="s">
        <v>7</v>
      </c>
      <c r="F39" s="21" t="s">
        <v>8</v>
      </c>
      <c r="G39" s="21" t="s">
        <v>32</v>
      </c>
      <c r="H39" s="20" t="s">
        <v>29</v>
      </c>
      <c r="I39" s="20" t="s">
        <v>52</v>
      </c>
      <c r="J39" s="42" t="s">
        <v>7</v>
      </c>
      <c r="K39" s="42" t="s">
        <v>8</v>
      </c>
      <c r="L39" s="64"/>
      <c r="M39" s="64" t="s">
        <v>65</v>
      </c>
      <c r="N39" s="64" t="s">
        <v>51</v>
      </c>
      <c r="O39" s="64" t="s">
        <v>7</v>
      </c>
      <c r="P39" s="20" t="s">
        <v>7</v>
      </c>
      <c r="Q39" s="20" t="s">
        <v>63</v>
      </c>
      <c r="R39" s="20" t="s">
        <v>7</v>
      </c>
      <c r="S39" s="43" t="s">
        <v>60</v>
      </c>
      <c r="T39" s="43" t="s">
        <v>68</v>
      </c>
      <c r="U39" s="45"/>
      <c r="V39" s="43" t="s">
        <v>7</v>
      </c>
      <c r="W39" s="43" t="s">
        <v>7</v>
      </c>
      <c r="X39" s="43" t="s">
        <v>49</v>
      </c>
      <c r="Y39" s="3" t="s">
        <v>7</v>
      </c>
      <c r="Z39" s="3" t="s">
        <v>8</v>
      </c>
      <c r="AA39" s="3" t="s">
        <v>7</v>
      </c>
      <c r="AB39" s="3" t="s">
        <v>8</v>
      </c>
      <c r="AC39" s="20" t="s">
        <v>7</v>
      </c>
      <c r="AD39" s="20" t="s">
        <v>8</v>
      </c>
      <c r="AE39" s="5"/>
      <c r="AF39" s="5"/>
    </row>
    <row r="40" spans="1:32" ht="13.5" thickTop="1">
      <c r="A40" s="20" t="s">
        <v>20</v>
      </c>
      <c r="B40" s="33">
        <f aca="true" t="shared" si="6" ref="B40:K40">MAX(B4:B34)</f>
        <v>0</v>
      </c>
      <c r="C40" s="33">
        <f t="shared" si="6"/>
        <v>0</v>
      </c>
      <c r="D40" s="21">
        <f t="shared" si="6"/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>MAX(I4:I34)</f>
        <v>5</v>
      </c>
      <c r="J40" s="46">
        <f t="shared" si="6"/>
        <v>0</v>
      </c>
      <c r="K40" s="46">
        <f t="shared" si="6"/>
        <v>0</v>
      </c>
      <c r="L40" s="46"/>
      <c r="M40" s="21">
        <f>MAX(M4:M34)</f>
        <v>0</v>
      </c>
      <c r="N40" s="46">
        <f>MAX(N4:N34)</f>
        <v>0</v>
      </c>
      <c r="O40" s="62">
        <f>MAX(O4:O34)</f>
        <v>0</v>
      </c>
      <c r="P40" s="46">
        <f aca="true" t="shared" si="7" ref="P40:W40">MAX(P4:P34)</f>
        <v>0</v>
      </c>
      <c r="Q40" s="46">
        <f t="shared" si="7"/>
        <v>0</v>
      </c>
      <c r="R40" s="62">
        <f t="shared" si="7"/>
        <v>0</v>
      </c>
      <c r="S40" s="59">
        <f t="shared" si="7"/>
        <v>0</v>
      </c>
      <c r="T40" s="59">
        <f>MAX(T4:T34)</f>
        <v>0</v>
      </c>
      <c r="U40" s="63"/>
      <c r="V40" s="21">
        <f t="shared" si="7"/>
        <v>0</v>
      </c>
      <c r="W40" s="21">
        <f t="shared" si="7"/>
        <v>0</v>
      </c>
      <c r="X40" s="58">
        <f>MAX(X4:X34)</f>
        <v>0</v>
      </c>
      <c r="Y40" s="21">
        <f>MAX(Y4:Y34)</f>
        <v>0</v>
      </c>
      <c r="Z40" s="21">
        <f>MAX(Z4:Z34)</f>
        <v>0</v>
      </c>
      <c r="AA40" s="21">
        <f>MAX(AA4:AA31)</f>
        <v>0</v>
      </c>
      <c r="AB40" s="21">
        <f>MAX(AB4:AB31)</f>
        <v>0</v>
      </c>
      <c r="AC40" s="21">
        <f>MAX(AC4:AC34)</f>
        <v>0</v>
      </c>
      <c r="AD40" s="21">
        <f>MAX(AD4:AD34)</f>
        <v>0</v>
      </c>
      <c r="AE40" s="25"/>
      <c r="AF40" s="25"/>
    </row>
    <row r="41" spans="1:32" ht="12.75">
      <c r="A41" s="20" t="s">
        <v>21</v>
      </c>
      <c r="B41" s="21">
        <f aca="true" t="shared" si="8" ref="B41:K41">MIN(B4:B34)</f>
        <v>0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>MIN(I4:I34)</f>
        <v>5</v>
      </c>
      <c r="J41" s="46">
        <f t="shared" si="8"/>
        <v>0</v>
      </c>
      <c r="K41" s="46">
        <f t="shared" si="8"/>
        <v>0</v>
      </c>
      <c r="L41" s="46"/>
      <c r="M41" s="21">
        <f>MIN(M4:M34)</f>
        <v>0</v>
      </c>
      <c r="N41" s="46">
        <f>MIN(N4:N34)</f>
        <v>0</v>
      </c>
      <c r="O41" s="62">
        <f>MIN(O4:O34)</f>
        <v>0</v>
      </c>
      <c r="P41" s="46">
        <f aca="true" t="shared" si="9" ref="P41:W41">MIN(P4:P34)</f>
        <v>0</v>
      </c>
      <c r="Q41" s="46">
        <f t="shared" si="9"/>
        <v>0</v>
      </c>
      <c r="R41" s="62">
        <f t="shared" si="9"/>
        <v>0</v>
      </c>
      <c r="S41" s="59">
        <f t="shared" si="9"/>
        <v>0</v>
      </c>
      <c r="T41" s="59">
        <f>MIN(T4:T34)</f>
        <v>0</v>
      </c>
      <c r="U41" s="63"/>
      <c r="V41" s="21">
        <f t="shared" si="9"/>
        <v>0</v>
      </c>
      <c r="W41" s="21">
        <f t="shared" si="9"/>
        <v>0</v>
      </c>
      <c r="X41" s="59">
        <f>MIN(X4:X34)</f>
        <v>0</v>
      </c>
      <c r="Y41" s="21">
        <f>MIN(Y4:Y34)</f>
        <v>0</v>
      </c>
      <c r="Z41" s="21">
        <f>MIN(Z4:Z34)</f>
        <v>0</v>
      </c>
      <c r="AA41" s="21">
        <f>MIN(AA4:AA31)</f>
        <v>0</v>
      </c>
      <c r="AB41" s="21">
        <f>MIN(AB4:AB31)</f>
        <v>0</v>
      </c>
      <c r="AC41" s="21">
        <f>MIN(AC4:AC34)</f>
        <v>0</v>
      </c>
      <c r="AD41" s="21">
        <f>MIN(AD4:AD34)</f>
        <v>0</v>
      </c>
      <c r="AE41" s="25"/>
      <c r="AF41" s="25"/>
    </row>
    <row r="42" spans="1:32" ht="12.75">
      <c r="A42" s="20" t="s">
        <v>22</v>
      </c>
      <c r="B42" s="21">
        <f aca="true" t="shared" si="10" ref="B42:H42">AVERAGE(B4:B34)</f>
        <v>0</v>
      </c>
      <c r="C42" s="21">
        <f t="shared" si="10"/>
        <v>0</v>
      </c>
      <c r="D42" s="21">
        <f t="shared" si="10"/>
        <v>0</v>
      </c>
      <c r="E42" s="21" t="e">
        <f t="shared" si="10"/>
        <v>#DIV/0!</v>
      </c>
      <c r="F42" s="21" t="e">
        <f t="shared" si="10"/>
        <v>#DIV/0!</v>
      </c>
      <c r="G42" s="21">
        <f t="shared" si="10"/>
        <v>0</v>
      </c>
      <c r="H42" s="21">
        <f t="shared" si="10"/>
        <v>0</v>
      </c>
      <c r="I42" s="21">
        <f>AVERAGE(I4:I34)</f>
        <v>5</v>
      </c>
      <c r="J42" s="59" t="e">
        <f aca="true" t="shared" si="11" ref="J42:S42">AVERAGE(J4:J34)</f>
        <v>#DIV/0!</v>
      </c>
      <c r="K42" s="59" t="e">
        <f t="shared" si="11"/>
        <v>#DIV/0!</v>
      </c>
      <c r="L42" s="59"/>
      <c r="M42" s="21" t="e">
        <f>AVERAGE(M4:M34)</f>
        <v>#DIV/0!</v>
      </c>
      <c r="N42" s="59" t="e">
        <f>AVERAGE(N4:N34)</f>
        <v>#DIV/0!</v>
      </c>
      <c r="O42" s="62" t="e">
        <f>AVERAGE(O4:O34)</f>
        <v>#DIV/0!</v>
      </c>
      <c r="P42" s="59">
        <f t="shared" si="11"/>
        <v>0</v>
      </c>
      <c r="Q42" s="59" t="e">
        <f t="shared" si="11"/>
        <v>#DIV/0!</v>
      </c>
      <c r="R42" s="62" t="e">
        <f t="shared" si="11"/>
        <v>#DIV/0!</v>
      </c>
      <c r="S42" s="59" t="e">
        <f t="shared" si="11"/>
        <v>#DIV/0!</v>
      </c>
      <c r="T42" s="59" t="e">
        <f>AVERAGE(T4:T34)</f>
        <v>#DIV/0!</v>
      </c>
      <c r="U42" s="63"/>
      <c r="V42" s="21" t="e">
        <f>AVERAGE(V4:V34)</f>
        <v>#DIV/0!</v>
      </c>
      <c r="W42" s="21" t="e">
        <f>AVERAGE(W4:W34)</f>
        <v>#DIV/0!</v>
      </c>
      <c r="X42" s="59" t="e">
        <f>AVERAGE(X4:X34)</f>
        <v>#DIV/0!</v>
      </c>
      <c r="Y42" s="21" t="e">
        <f>AVERAGE(Y4:Y34)</f>
        <v>#DIV/0!</v>
      </c>
      <c r="Z42" s="21" t="e">
        <f>AVERAGE(Z4:Z34)</f>
        <v>#DIV/0!</v>
      </c>
      <c r="AA42" s="21">
        <f>AVERAGE(AA4:AA31)</f>
        <v>0</v>
      </c>
      <c r="AB42" s="21">
        <f>AVERAGE(AB4:AB31)</f>
        <v>0</v>
      </c>
      <c r="AC42" s="21">
        <f>AVERAGE(AC4:AC34)</f>
        <v>0</v>
      </c>
      <c r="AD42" s="21">
        <f>AVERAGE(AD4:AD34)</f>
        <v>0</v>
      </c>
      <c r="AE42" s="25"/>
      <c r="AF42" s="25"/>
    </row>
    <row r="45" spans="10:21" ht="12.75">
      <c r="J45" s="1" t="s">
        <v>44</v>
      </c>
      <c r="K45" s="1" t="s">
        <v>44</v>
      </c>
      <c r="N45" s="38" t="s">
        <v>6</v>
      </c>
      <c r="R45" s="38"/>
      <c r="S45" s="38"/>
      <c r="T45" s="38"/>
      <c r="U45" s="38"/>
    </row>
    <row r="46" spans="1:22" ht="15.75">
      <c r="A46" s="39" t="s">
        <v>38</v>
      </c>
      <c r="B46" s="39" t="s">
        <v>39</v>
      </c>
      <c r="C46" s="39" t="s">
        <v>40</v>
      </c>
      <c r="D46" s="39" t="s">
        <v>41</v>
      </c>
      <c r="E46" s="39" t="s">
        <v>42</v>
      </c>
      <c r="F46" s="39" t="s">
        <v>29</v>
      </c>
      <c r="G46" s="39" t="s">
        <v>4</v>
      </c>
      <c r="H46" s="39" t="s">
        <v>5</v>
      </c>
      <c r="I46" s="39"/>
      <c r="J46" s="40" t="s">
        <v>4</v>
      </c>
      <c r="K46" s="40" t="s">
        <v>5</v>
      </c>
      <c r="L46" s="40"/>
      <c r="M46" s="39" t="s">
        <v>43</v>
      </c>
      <c r="N46" s="41" t="s">
        <v>7</v>
      </c>
      <c r="R46" s="60"/>
      <c r="S46" s="60"/>
      <c r="T46" s="60"/>
      <c r="U46" s="60"/>
      <c r="V46" s="25"/>
    </row>
    <row r="47" spans="1:22" ht="12.75">
      <c r="A47" s="17" t="e">
        <f>+E42</f>
        <v>#DIV/0!</v>
      </c>
      <c r="B47" s="17" t="e">
        <f>+F42</f>
        <v>#DIV/0!</v>
      </c>
      <c r="C47" s="17">
        <f>+G42</f>
        <v>0</v>
      </c>
      <c r="D47" s="17">
        <f>+E40</f>
        <v>0</v>
      </c>
      <c r="E47" s="17">
        <f>+F41</f>
        <v>0</v>
      </c>
      <c r="F47" s="17">
        <f>+H36</f>
        <v>0</v>
      </c>
      <c r="G47" s="17">
        <f>+B35</f>
        <v>0</v>
      </c>
      <c r="H47" s="17">
        <f>+C35</f>
        <v>0</v>
      </c>
      <c r="I47" s="17"/>
      <c r="J47" s="17">
        <f>+B37</f>
        <v>0</v>
      </c>
      <c r="K47" s="17">
        <f>+C37</f>
        <v>0</v>
      </c>
      <c r="L47" s="17"/>
      <c r="M47" s="17">
        <f>+J47+K47</f>
        <v>0</v>
      </c>
      <c r="N47" s="17">
        <f>+D40</f>
        <v>0</v>
      </c>
      <c r="R47" s="17"/>
      <c r="S47" s="17"/>
      <c r="T47" s="17"/>
      <c r="U47" s="17"/>
      <c r="V47" s="45"/>
    </row>
  </sheetData>
  <sheetProtection/>
  <mergeCells count="10">
    <mergeCell ref="AE2:AF2"/>
    <mergeCell ref="J38:K38"/>
    <mergeCell ref="G35:I35"/>
    <mergeCell ref="AC2:AD2"/>
    <mergeCell ref="Y1:Z1"/>
    <mergeCell ref="V2:W2"/>
    <mergeCell ref="AA1:AB1"/>
    <mergeCell ref="J2:K2"/>
    <mergeCell ref="O2:P2"/>
    <mergeCell ref="M2:N2"/>
  </mergeCells>
  <printOptions gridLines="1"/>
  <pageMargins left="0.1968503937007874" right="0" top="0.7874015748031497" bottom="0.787401574803149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1"/>
  <sheetViews>
    <sheetView zoomScale="120" zoomScaleNormal="120" zoomScalePageLayoutView="0" workbookViewId="0" topLeftCell="A1">
      <selection activeCell="B4" sqref="B4"/>
    </sheetView>
  </sheetViews>
  <sheetFormatPr defaultColWidth="11.421875" defaultRowHeight="12.75"/>
  <cols>
    <col min="1" max="16384" width="11.421875" style="69" customWidth="1"/>
  </cols>
  <sheetData>
    <row r="1" ht="13.5" thickBot="1"/>
    <row r="2" spans="2:4" ht="12.75">
      <c r="B2" s="86" t="s">
        <v>69</v>
      </c>
      <c r="C2" s="71" t="s">
        <v>70</v>
      </c>
      <c r="D2" s="88" t="s">
        <v>191</v>
      </c>
    </row>
    <row r="3" spans="2:4" ht="26.25" thickBot="1">
      <c r="B3" s="87"/>
      <c r="C3" s="72" t="s">
        <v>71</v>
      </c>
      <c r="D3" s="89"/>
    </row>
    <row r="4" spans="2:4" ht="13.5" thickBot="1">
      <c r="B4" s="79">
        <v>0</v>
      </c>
      <c r="C4" s="73" t="s">
        <v>72</v>
      </c>
      <c r="D4" s="74">
        <v>0</v>
      </c>
    </row>
    <row r="5" spans="2:4" ht="13.5" thickBot="1">
      <c r="B5" s="79">
        <v>2.8125</v>
      </c>
      <c r="C5" s="74" t="s">
        <v>73</v>
      </c>
      <c r="D5" s="74" t="s">
        <v>192</v>
      </c>
    </row>
    <row r="6" spans="2:4" ht="13.5" thickBot="1">
      <c r="B6" s="79">
        <v>5.625</v>
      </c>
      <c r="C6" s="74" t="s">
        <v>74</v>
      </c>
      <c r="D6" s="74" t="s">
        <v>193</v>
      </c>
    </row>
    <row r="7" spans="2:4" ht="13.5" thickBot="1">
      <c r="B7" s="79">
        <v>8.4375</v>
      </c>
      <c r="C7" s="74" t="s">
        <v>75</v>
      </c>
      <c r="D7" s="74" t="s">
        <v>194</v>
      </c>
    </row>
    <row r="8" spans="2:4" ht="13.5" thickBot="1">
      <c r="B8" s="79">
        <v>11.25</v>
      </c>
      <c r="C8" s="73" t="s">
        <v>76</v>
      </c>
      <c r="D8" s="74">
        <v>1</v>
      </c>
    </row>
    <row r="9" spans="2:4" ht="13.5" thickBot="1">
      <c r="B9" s="79">
        <v>14.0625</v>
      </c>
      <c r="C9" s="74" t="s">
        <v>77</v>
      </c>
      <c r="D9" s="74" t="s">
        <v>195</v>
      </c>
    </row>
    <row r="10" spans="2:4" ht="13.5" thickBot="1">
      <c r="B10" s="79">
        <v>16.875</v>
      </c>
      <c r="C10" s="74" t="s">
        <v>78</v>
      </c>
      <c r="D10" s="74" t="s">
        <v>196</v>
      </c>
    </row>
    <row r="11" spans="2:4" ht="13.5" thickBot="1">
      <c r="B11" s="79">
        <v>19.6875</v>
      </c>
      <c r="C11" s="74" t="s">
        <v>79</v>
      </c>
      <c r="D11" s="74" t="s">
        <v>197</v>
      </c>
    </row>
    <row r="12" spans="2:4" ht="13.5" thickBot="1">
      <c r="B12" s="79">
        <v>22.5</v>
      </c>
      <c r="C12" s="73" t="s">
        <v>80</v>
      </c>
      <c r="D12" s="74">
        <v>2</v>
      </c>
    </row>
    <row r="13" spans="2:4" ht="13.5" thickBot="1">
      <c r="B13" s="79">
        <v>25.3125</v>
      </c>
      <c r="C13" s="74" t="s">
        <v>81</v>
      </c>
      <c r="D13" s="74" t="s">
        <v>198</v>
      </c>
    </row>
    <row r="14" spans="2:4" ht="13.5" thickBot="1">
      <c r="B14" s="79">
        <v>28.125</v>
      </c>
      <c r="C14" s="74" t="s">
        <v>82</v>
      </c>
      <c r="D14" s="74" t="s">
        <v>199</v>
      </c>
    </row>
    <row r="15" spans="2:4" ht="13.5" thickBot="1">
      <c r="B15" s="79">
        <v>30.9375</v>
      </c>
      <c r="C15" s="74" t="s">
        <v>83</v>
      </c>
      <c r="D15" s="74" t="s">
        <v>200</v>
      </c>
    </row>
    <row r="16" spans="2:4" ht="13.5" thickBot="1">
      <c r="B16" s="79">
        <v>33.75</v>
      </c>
      <c r="C16" s="73" t="s">
        <v>84</v>
      </c>
      <c r="D16" s="74">
        <v>3</v>
      </c>
    </row>
    <row r="17" spans="2:4" ht="13.5" thickBot="1">
      <c r="B17" s="79">
        <v>36.5625</v>
      </c>
      <c r="C17" s="74" t="s">
        <v>85</v>
      </c>
      <c r="D17" s="74" t="s">
        <v>201</v>
      </c>
    </row>
    <row r="18" spans="2:4" ht="13.5" thickBot="1">
      <c r="B18" s="79">
        <v>39.375</v>
      </c>
      <c r="C18" s="74" t="s">
        <v>86</v>
      </c>
      <c r="D18" s="74" t="s">
        <v>202</v>
      </c>
    </row>
    <row r="19" spans="2:4" ht="13.5" thickBot="1">
      <c r="B19" s="79">
        <v>42.1875</v>
      </c>
      <c r="C19" s="74" t="s">
        <v>87</v>
      </c>
      <c r="D19" s="74" t="s">
        <v>203</v>
      </c>
    </row>
    <row r="20" spans="2:4" ht="13.5" thickBot="1">
      <c r="B20" s="79">
        <v>45</v>
      </c>
      <c r="C20" s="73" t="s">
        <v>88</v>
      </c>
      <c r="D20" s="74">
        <v>4</v>
      </c>
    </row>
    <row r="21" spans="2:4" ht="13.5" thickBot="1">
      <c r="B21" s="79">
        <v>47.8125</v>
      </c>
      <c r="C21" s="74" t="s">
        <v>89</v>
      </c>
      <c r="D21" s="74" t="s">
        <v>204</v>
      </c>
    </row>
    <row r="22" spans="2:4" ht="13.5" thickBot="1">
      <c r="B22" s="79">
        <v>50.625</v>
      </c>
      <c r="C22" s="74" t="s">
        <v>90</v>
      </c>
      <c r="D22" s="74" t="s">
        <v>205</v>
      </c>
    </row>
    <row r="23" spans="2:4" ht="13.5" thickBot="1">
      <c r="B23" s="79">
        <v>53.4375</v>
      </c>
      <c r="C23" s="74" t="s">
        <v>91</v>
      </c>
      <c r="D23" s="74" t="s">
        <v>206</v>
      </c>
    </row>
    <row r="24" spans="2:4" ht="13.5" thickBot="1">
      <c r="B24" s="79">
        <v>56.25</v>
      </c>
      <c r="C24" s="73" t="s">
        <v>92</v>
      </c>
      <c r="D24" s="74">
        <v>5</v>
      </c>
    </row>
    <row r="25" spans="2:4" ht="13.5" thickBot="1">
      <c r="B25" s="79">
        <v>59.0625</v>
      </c>
      <c r="C25" s="74" t="s">
        <v>93</v>
      </c>
      <c r="D25" s="74" t="s">
        <v>207</v>
      </c>
    </row>
    <row r="26" spans="2:4" ht="13.5" thickBot="1">
      <c r="B26" s="79">
        <v>61.875</v>
      </c>
      <c r="C26" s="74" t="s">
        <v>94</v>
      </c>
      <c r="D26" s="74" t="s">
        <v>208</v>
      </c>
    </row>
    <row r="27" spans="2:4" ht="13.5" thickBot="1">
      <c r="B27" s="79">
        <v>64.6875</v>
      </c>
      <c r="C27" s="74" t="s">
        <v>95</v>
      </c>
      <c r="D27" s="74" t="s">
        <v>209</v>
      </c>
    </row>
    <row r="28" spans="2:4" ht="13.5" thickBot="1">
      <c r="B28" s="79">
        <v>67.5</v>
      </c>
      <c r="C28" s="73" t="s">
        <v>96</v>
      </c>
      <c r="D28" s="74">
        <v>6</v>
      </c>
    </row>
    <row r="29" spans="2:4" ht="13.5" thickBot="1">
      <c r="B29" s="79">
        <v>70.3125</v>
      </c>
      <c r="C29" s="74" t="s">
        <v>97</v>
      </c>
      <c r="D29" s="74" t="s">
        <v>210</v>
      </c>
    </row>
    <row r="30" spans="2:4" ht="13.5" thickBot="1">
      <c r="B30" s="79">
        <v>73.125</v>
      </c>
      <c r="C30" s="74" t="s">
        <v>98</v>
      </c>
      <c r="D30" s="74" t="s">
        <v>211</v>
      </c>
    </row>
    <row r="31" spans="2:4" ht="13.5" thickBot="1">
      <c r="B31" s="79">
        <v>75.9375</v>
      </c>
      <c r="C31" s="74" t="s">
        <v>99</v>
      </c>
      <c r="D31" s="74" t="s">
        <v>212</v>
      </c>
    </row>
    <row r="32" spans="2:4" ht="13.5" thickBot="1">
      <c r="B32" s="79">
        <v>78.75</v>
      </c>
      <c r="C32" s="73" t="s">
        <v>100</v>
      </c>
      <c r="D32" s="74">
        <v>7</v>
      </c>
    </row>
    <row r="33" spans="2:4" ht="13.5" thickBot="1">
      <c r="B33" s="79">
        <v>81.5625</v>
      </c>
      <c r="C33" s="74" t="s">
        <v>101</v>
      </c>
      <c r="D33" s="74" t="s">
        <v>213</v>
      </c>
    </row>
    <row r="34" spans="2:4" ht="13.5" thickBot="1">
      <c r="B34" s="79">
        <v>84.375</v>
      </c>
      <c r="C34" s="74" t="s">
        <v>102</v>
      </c>
      <c r="D34" s="74" t="s">
        <v>214</v>
      </c>
    </row>
    <row r="35" spans="2:4" ht="13.5" thickBot="1">
      <c r="B35" s="79">
        <v>87.1875</v>
      </c>
      <c r="C35" s="74" t="s">
        <v>103</v>
      </c>
      <c r="D35" s="74" t="s">
        <v>215</v>
      </c>
    </row>
    <row r="36" spans="2:4" ht="13.5" thickBot="1">
      <c r="B36" s="79">
        <v>90</v>
      </c>
      <c r="C36" s="73" t="s">
        <v>104</v>
      </c>
      <c r="D36" s="74">
        <v>8</v>
      </c>
    </row>
    <row r="37" spans="2:4" ht="13.5" thickBot="1">
      <c r="B37" s="79">
        <v>92.8125</v>
      </c>
      <c r="C37" s="74" t="s">
        <v>105</v>
      </c>
      <c r="D37" s="74" t="s">
        <v>216</v>
      </c>
    </row>
    <row r="38" spans="2:4" ht="13.5" thickBot="1">
      <c r="B38" s="79">
        <v>95.625</v>
      </c>
      <c r="C38" s="74" t="s">
        <v>106</v>
      </c>
      <c r="D38" s="74" t="s">
        <v>217</v>
      </c>
    </row>
    <row r="39" spans="2:4" ht="13.5" thickBot="1">
      <c r="B39" s="79">
        <v>98.4375</v>
      </c>
      <c r="C39" s="74" t="s">
        <v>107</v>
      </c>
      <c r="D39" s="74" t="s">
        <v>218</v>
      </c>
    </row>
    <row r="40" spans="2:4" ht="13.5" thickBot="1">
      <c r="B40" s="79">
        <v>101.25</v>
      </c>
      <c r="C40" s="73" t="s">
        <v>108</v>
      </c>
      <c r="D40" s="74">
        <v>9</v>
      </c>
    </row>
    <row r="41" spans="2:4" ht="13.5" thickBot="1">
      <c r="B41" s="79">
        <v>104.0625</v>
      </c>
      <c r="C41" s="74" t="s">
        <v>109</v>
      </c>
      <c r="D41" s="74" t="s">
        <v>219</v>
      </c>
    </row>
    <row r="42" spans="2:4" ht="13.5" thickBot="1">
      <c r="B42" s="79">
        <v>106.875</v>
      </c>
      <c r="C42" s="74" t="s">
        <v>110</v>
      </c>
      <c r="D42" s="74" t="s">
        <v>220</v>
      </c>
    </row>
    <row r="43" spans="2:4" ht="13.5" thickBot="1">
      <c r="B43" s="79">
        <v>109.6875</v>
      </c>
      <c r="C43" s="74" t="s">
        <v>111</v>
      </c>
      <c r="D43" s="74" t="s">
        <v>221</v>
      </c>
    </row>
    <row r="44" spans="2:4" ht="13.5" thickBot="1">
      <c r="B44" s="79">
        <v>112.5</v>
      </c>
      <c r="C44" s="73" t="s">
        <v>112</v>
      </c>
      <c r="D44" s="74">
        <v>10</v>
      </c>
    </row>
    <row r="45" spans="2:4" ht="13.5" thickBot="1">
      <c r="B45" s="79">
        <v>115.3125</v>
      </c>
      <c r="C45" s="74" t="s">
        <v>113</v>
      </c>
      <c r="D45" s="74" t="s">
        <v>222</v>
      </c>
    </row>
    <row r="46" spans="2:4" ht="13.5" thickBot="1">
      <c r="B46" s="79">
        <v>118.125</v>
      </c>
      <c r="C46" s="74" t="s">
        <v>114</v>
      </c>
      <c r="D46" s="74" t="s">
        <v>223</v>
      </c>
    </row>
    <row r="47" spans="2:4" ht="13.5" thickBot="1">
      <c r="B47" s="79">
        <v>120.9375</v>
      </c>
      <c r="C47" s="74" t="s">
        <v>115</v>
      </c>
      <c r="D47" s="74" t="s">
        <v>224</v>
      </c>
    </row>
    <row r="48" spans="2:4" ht="13.5" thickBot="1">
      <c r="B48" s="79">
        <v>123.75</v>
      </c>
      <c r="C48" s="73" t="s">
        <v>116</v>
      </c>
      <c r="D48" s="74">
        <v>11</v>
      </c>
    </row>
    <row r="49" spans="2:4" ht="13.5" thickBot="1">
      <c r="B49" s="79">
        <v>126.5625</v>
      </c>
      <c r="C49" s="74" t="s">
        <v>291</v>
      </c>
      <c r="D49" s="74" t="s">
        <v>225</v>
      </c>
    </row>
    <row r="50" spans="2:4" ht="13.5" thickBot="1">
      <c r="B50" s="79">
        <v>129.375</v>
      </c>
      <c r="C50" s="74" t="s">
        <v>292</v>
      </c>
      <c r="D50" s="74" t="s">
        <v>226</v>
      </c>
    </row>
    <row r="51" spans="2:4" ht="13.5" thickBot="1">
      <c r="B51" s="79">
        <v>132.1875</v>
      </c>
      <c r="C51" s="74" t="s">
        <v>293</v>
      </c>
      <c r="D51" s="74" t="s">
        <v>227</v>
      </c>
    </row>
    <row r="52" spans="2:4" ht="13.5" thickBot="1">
      <c r="B52" s="79">
        <v>135</v>
      </c>
      <c r="C52" s="73" t="s">
        <v>117</v>
      </c>
      <c r="D52" s="74">
        <v>12</v>
      </c>
    </row>
    <row r="53" spans="2:4" ht="13.5" thickBot="1">
      <c r="B53" s="79">
        <v>137.8125</v>
      </c>
      <c r="C53" s="74" t="s">
        <v>118</v>
      </c>
      <c r="D53" s="74" t="s">
        <v>228</v>
      </c>
    </row>
    <row r="54" spans="2:4" ht="13.5" thickBot="1">
      <c r="B54" s="79">
        <v>140.625</v>
      </c>
      <c r="C54" s="74" t="s">
        <v>119</v>
      </c>
      <c r="D54" s="74" t="s">
        <v>229</v>
      </c>
    </row>
    <row r="55" spans="2:4" ht="13.5" thickBot="1">
      <c r="B55" s="79">
        <v>143.4375</v>
      </c>
      <c r="C55" s="74" t="s">
        <v>120</v>
      </c>
      <c r="D55" s="74" t="s">
        <v>230</v>
      </c>
    </row>
    <row r="56" spans="2:4" ht="13.5" thickBot="1">
      <c r="B56" s="79">
        <v>146.25</v>
      </c>
      <c r="C56" s="73" t="s">
        <v>121</v>
      </c>
      <c r="D56" s="74">
        <v>13</v>
      </c>
    </row>
    <row r="57" spans="2:4" ht="13.5" thickBot="1">
      <c r="B57" s="79">
        <v>149.0625</v>
      </c>
      <c r="C57" s="74" t="s">
        <v>294</v>
      </c>
      <c r="D57" s="74" t="s">
        <v>231</v>
      </c>
    </row>
    <row r="58" spans="2:4" ht="13.5" thickBot="1">
      <c r="B58" s="79">
        <v>151.875</v>
      </c>
      <c r="C58" s="74" t="s">
        <v>295</v>
      </c>
      <c r="D58" s="74" t="s">
        <v>232</v>
      </c>
    </row>
    <row r="59" spans="2:4" ht="13.5" thickBot="1">
      <c r="B59" s="79">
        <v>154.6875</v>
      </c>
      <c r="C59" s="74" t="s">
        <v>296</v>
      </c>
      <c r="D59" s="74" t="s">
        <v>233</v>
      </c>
    </row>
    <row r="60" spans="2:4" ht="13.5" thickBot="1">
      <c r="B60" s="79">
        <v>157.5</v>
      </c>
      <c r="C60" s="73" t="s">
        <v>122</v>
      </c>
      <c r="D60" s="74">
        <v>14</v>
      </c>
    </row>
    <row r="61" spans="2:4" ht="13.5" thickBot="1">
      <c r="B61" s="79">
        <v>160.3125</v>
      </c>
      <c r="C61" s="74" t="s">
        <v>123</v>
      </c>
      <c r="D61" s="74" t="s">
        <v>234</v>
      </c>
    </row>
    <row r="62" spans="2:4" ht="13.5" thickBot="1">
      <c r="B62" s="79">
        <v>163.125</v>
      </c>
      <c r="C62" s="74" t="s">
        <v>124</v>
      </c>
      <c r="D62" s="74" t="s">
        <v>235</v>
      </c>
    </row>
    <row r="63" spans="2:4" ht="13.5" thickBot="1">
      <c r="B63" s="79">
        <v>165.9375</v>
      </c>
      <c r="C63" s="74" t="s">
        <v>125</v>
      </c>
      <c r="D63" s="74" t="s">
        <v>236</v>
      </c>
    </row>
    <row r="64" spans="2:4" ht="13.5" thickBot="1">
      <c r="B64" s="79">
        <v>168.75</v>
      </c>
      <c r="C64" s="73" t="s">
        <v>126</v>
      </c>
      <c r="D64" s="74">
        <v>15</v>
      </c>
    </row>
    <row r="65" spans="2:4" ht="13.5" thickBot="1">
      <c r="B65" s="79">
        <v>171.5625</v>
      </c>
      <c r="C65" s="74" t="s">
        <v>127</v>
      </c>
      <c r="D65" s="74" t="s">
        <v>237</v>
      </c>
    </row>
    <row r="66" spans="2:4" ht="13.5" thickBot="1">
      <c r="B66" s="79">
        <v>174.375</v>
      </c>
      <c r="C66" s="74" t="s">
        <v>128</v>
      </c>
      <c r="D66" s="74" t="s">
        <v>238</v>
      </c>
    </row>
    <row r="67" spans="2:4" ht="13.5" thickBot="1">
      <c r="B67" s="79">
        <v>177.1875</v>
      </c>
      <c r="C67" s="74" t="s">
        <v>129</v>
      </c>
      <c r="D67" s="74" t="s">
        <v>239</v>
      </c>
    </row>
    <row r="68" spans="2:4" ht="13.5" thickBot="1">
      <c r="B68" s="79">
        <v>180</v>
      </c>
      <c r="C68" s="73" t="s">
        <v>130</v>
      </c>
      <c r="D68" s="74">
        <v>16</v>
      </c>
    </row>
    <row r="69" spans="2:4" ht="13.5" thickBot="1">
      <c r="B69" s="79">
        <v>182.8125</v>
      </c>
      <c r="C69" s="74" t="s">
        <v>131</v>
      </c>
      <c r="D69" s="74" t="s">
        <v>240</v>
      </c>
    </row>
    <row r="70" spans="2:4" ht="13.5" thickBot="1">
      <c r="B70" s="79">
        <v>185.625</v>
      </c>
      <c r="C70" s="74" t="s">
        <v>132</v>
      </c>
      <c r="D70" s="74" t="s">
        <v>241</v>
      </c>
    </row>
    <row r="71" spans="2:4" ht="13.5" thickBot="1">
      <c r="B71" s="79">
        <v>188.4375</v>
      </c>
      <c r="C71" s="74" t="s">
        <v>133</v>
      </c>
      <c r="D71" s="74" t="s">
        <v>242</v>
      </c>
    </row>
    <row r="72" spans="2:4" ht="13.5" thickBot="1">
      <c r="B72" s="79">
        <v>191.25</v>
      </c>
      <c r="C72" s="73" t="s">
        <v>134</v>
      </c>
      <c r="D72" s="74">
        <v>17</v>
      </c>
    </row>
    <row r="73" spans="2:4" ht="13.5" thickBot="1">
      <c r="B73" s="79">
        <v>194.0625</v>
      </c>
      <c r="C73" s="74" t="s">
        <v>135</v>
      </c>
      <c r="D73" s="74" t="s">
        <v>243</v>
      </c>
    </row>
    <row r="74" spans="2:4" ht="13.5" thickBot="1">
      <c r="B74" s="79">
        <v>196.875</v>
      </c>
      <c r="C74" s="74" t="s">
        <v>136</v>
      </c>
      <c r="D74" s="74" t="s">
        <v>244</v>
      </c>
    </row>
    <row r="75" spans="2:4" ht="13.5" thickBot="1">
      <c r="B75" s="79">
        <v>199.6875</v>
      </c>
      <c r="C75" s="74" t="s">
        <v>137</v>
      </c>
      <c r="D75" s="74" t="s">
        <v>245</v>
      </c>
    </row>
    <row r="76" spans="2:4" ht="13.5" thickBot="1">
      <c r="B76" s="79">
        <v>202.5</v>
      </c>
      <c r="C76" s="73" t="s">
        <v>138</v>
      </c>
      <c r="D76" s="74">
        <v>18</v>
      </c>
    </row>
    <row r="77" spans="2:4" ht="13.5" thickBot="1">
      <c r="B77" s="79">
        <v>205.3125</v>
      </c>
      <c r="C77" s="74" t="s">
        <v>139</v>
      </c>
      <c r="D77" s="74" t="s">
        <v>246</v>
      </c>
    </row>
    <row r="78" spans="2:4" ht="13.5" thickBot="1">
      <c r="B78" s="79">
        <v>208.125</v>
      </c>
      <c r="C78" s="74" t="s">
        <v>140</v>
      </c>
      <c r="D78" s="74" t="s">
        <v>247</v>
      </c>
    </row>
    <row r="79" spans="2:4" ht="13.5" thickBot="1">
      <c r="B79" s="79">
        <v>210.9375</v>
      </c>
      <c r="C79" s="74" t="s">
        <v>141</v>
      </c>
      <c r="D79" s="74" t="s">
        <v>248</v>
      </c>
    </row>
    <row r="80" spans="2:4" ht="13.5" thickBot="1">
      <c r="B80" s="79">
        <v>213.75</v>
      </c>
      <c r="C80" s="73" t="s">
        <v>142</v>
      </c>
      <c r="D80" s="74">
        <v>19</v>
      </c>
    </row>
    <row r="81" spans="2:4" ht="13.5" thickBot="1">
      <c r="B81" s="79">
        <v>216.5625</v>
      </c>
      <c r="C81" s="74" t="s">
        <v>143</v>
      </c>
      <c r="D81" s="74" t="s">
        <v>249</v>
      </c>
    </row>
    <row r="82" spans="2:4" ht="13.5" thickBot="1">
      <c r="B82" s="79">
        <v>219.375</v>
      </c>
      <c r="C82" s="74" t="s">
        <v>144</v>
      </c>
      <c r="D82" s="74" t="s">
        <v>250</v>
      </c>
    </row>
    <row r="83" spans="2:4" ht="13.5" thickBot="1">
      <c r="B83" s="79">
        <v>222.1875</v>
      </c>
      <c r="C83" s="74" t="s">
        <v>145</v>
      </c>
      <c r="D83" s="74" t="s">
        <v>251</v>
      </c>
    </row>
    <row r="84" spans="2:4" ht="13.5" thickBot="1">
      <c r="B84" s="79">
        <v>225</v>
      </c>
      <c r="C84" s="73" t="s">
        <v>146</v>
      </c>
      <c r="D84" s="74">
        <v>20</v>
      </c>
    </row>
    <row r="85" spans="2:4" ht="13.5" thickBot="1">
      <c r="B85" s="79">
        <v>227.8125</v>
      </c>
      <c r="C85" s="74" t="s">
        <v>147</v>
      </c>
      <c r="D85" s="74" t="s">
        <v>252</v>
      </c>
    </row>
    <row r="86" spans="2:4" ht="13.5" thickBot="1">
      <c r="B86" s="79">
        <v>230.625</v>
      </c>
      <c r="C86" s="74" t="s">
        <v>148</v>
      </c>
      <c r="D86" s="74" t="s">
        <v>253</v>
      </c>
    </row>
    <row r="87" spans="2:4" ht="13.5" thickBot="1">
      <c r="B87" s="79">
        <v>233.4375</v>
      </c>
      <c r="C87" s="74" t="s">
        <v>149</v>
      </c>
      <c r="D87" s="74" t="s">
        <v>254</v>
      </c>
    </row>
    <row r="88" spans="2:4" ht="13.5" thickBot="1">
      <c r="B88" s="79">
        <v>236.25</v>
      </c>
      <c r="C88" s="73" t="s">
        <v>150</v>
      </c>
      <c r="D88" s="74">
        <v>21</v>
      </c>
    </row>
    <row r="89" spans="2:4" ht="13.5" thickBot="1">
      <c r="B89" s="79">
        <v>239.0625</v>
      </c>
      <c r="C89" s="74" t="s">
        <v>151</v>
      </c>
      <c r="D89" s="74" t="s">
        <v>255</v>
      </c>
    </row>
    <row r="90" spans="2:4" ht="13.5" thickBot="1">
      <c r="B90" s="79">
        <v>241.875</v>
      </c>
      <c r="C90" s="74" t="s">
        <v>152</v>
      </c>
      <c r="D90" s="74" t="s">
        <v>256</v>
      </c>
    </row>
    <row r="91" spans="2:4" ht="13.5" thickBot="1">
      <c r="B91" s="79">
        <v>244.6875</v>
      </c>
      <c r="C91" s="74" t="s">
        <v>153</v>
      </c>
      <c r="D91" s="74" t="s">
        <v>257</v>
      </c>
    </row>
    <row r="92" spans="2:4" ht="13.5" thickBot="1">
      <c r="B92" s="79">
        <v>247.5</v>
      </c>
      <c r="C92" s="73" t="s">
        <v>154</v>
      </c>
      <c r="D92" s="74">
        <v>22</v>
      </c>
    </row>
    <row r="93" spans="2:4" ht="13.5" thickBot="1">
      <c r="B93" s="79">
        <v>250.3125</v>
      </c>
      <c r="C93" s="74" t="s">
        <v>155</v>
      </c>
      <c r="D93" s="74" t="s">
        <v>258</v>
      </c>
    </row>
    <row r="94" spans="2:4" ht="13.5" thickBot="1">
      <c r="B94" s="79">
        <v>253.125</v>
      </c>
      <c r="C94" s="74" t="s">
        <v>156</v>
      </c>
      <c r="D94" s="74" t="s">
        <v>259</v>
      </c>
    </row>
    <row r="95" spans="2:4" ht="13.5" thickBot="1">
      <c r="B95" s="79">
        <v>255.9375</v>
      </c>
      <c r="C95" s="74" t="s">
        <v>157</v>
      </c>
      <c r="D95" s="74" t="s">
        <v>260</v>
      </c>
    </row>
    <row r="96" spans="2:4" ht="13.5" thickBot="1">
      <c r="B96" s="79">
        <v>258.75</v>
      </c>
      <c r="C96" s="73" t="s">
        <v>158</v>
      </c>
      <c r="D96" s="74">
        <v>23</v>
      </c>
    </row>
    <row r="97" spans="2:4" ht="13.5" thickBot="1">
      <c r="B97" s="79">
        <v>261.5625</v>
      </c>
      <c r="C97" s="74" t="s">
        <v>297</v>
      </c>
      <c r="D97" s="74" t="s">
        <v>261</v>
      </c>
    </row>
    <row r="98" spans="2:4" ht="13.5" thickBot="1">
      <c r="B98" s="79">
        <v>264.375</v>
      </c>
      <c r="C98" s="74" t="s">
        <v>298</v>
      </c>
      <c r="D98" s="74" t="s">
        <v>262</v>
      </c>
    </row>
    <row r="99" spans="2:4" ht="13.5" thickBot="1">
      <c r="B99" s="79">
        <v>267.1875</v>
      </c>
      <c r="C99" s="74" t="s">
        <v>299</v>
      </c>
      <c r="D99" s="74" t="s">
        <v>263</v>
      </c>
    </row>
    <row r="100" spans="2:4" ht="13.5" thickBot="1">
      <c r="B100" s="79">
        <v>270</v>
      </c>
      <c r="C100" s="73" t="s">
        <v>159</v>
      </c>
      <c r="D100" s="74">
        <v>24</v>
      </c>
    </row>
    <row r="101" spans="2:4" ht="13.5" thickBot="1">
      <c r="B101" s="79">
        <v>272.8125</v>
      </c>
      <c r="C101" s="74" t="s">
        <v>160</v>
      </c>
      <c r="D101" s="74" t="s">
        <v>264</v>
      </c>
    </row>
    <row r="102" spans="2:4" ht="13.5" thickBot="1">
      <c r="B102" s="79">
        <v>275.625</v>
      </c>
      <c r="C102" s="74" t="s">
        <v>161</v>
      </c>
      <c r="D102" s="74" t="s">
        <v>265</v>
      </c>
    </row>
    <row r="103" spans="2:4" ht="13.5" thickBot="1">
      <c r="B103" s="79">
        <v>278.4375</v>
      </c>
      <c r="C103" s="74" t="s">
        <v>162</v>
      </c>
      <c r="D103" s="74" t="s">
        <v>266</v>
      </c>
    </row>
    <row r="104" spans="2:4" ht="13.5" thickBot="1">
      <c r="B104" s="79">
        <v>281.25</v>
      </c>
      <c r="C104" s="73" t="s">
        <v>163</v>
      </c>
      <c r="D104" s="74">
        <v>25</v>
      </c>
    </row>
    <row r="105" spans="2:4" ht="13.5" thickBot="1">
      <c r="B105" s="79">
        <v>284.0625</v>
      </c>
      <c r="C105" s="74" t="s">
        <v>164</v>
      </c>
      <c r="D105" s="74" t="s">
        <v>267</v>
      </c>
    </row>
    <row r="106" spans="2:4" ht="13.5" thickBot="1">
      <c r="B106" s="79">
        <v>286.875</v>
      </c>
      <c r="C106" s="74" t="s">
        <v>165</v>
      </c>
      <c r="D106" s="74" t="s">
        <v>268</v>
      </c>
    </row>
    <row r="107" spans="2:4" ht="13.5" thickBot="1">
      <c r="B107" s="79">
        <v>289.6875</v>
      </c>
      <c r="C107" s="74" t="s">
        <v>166</v>
      </c>
      <c r="D107" s="74" t="s">
        <v>269</v>
      </c>
    </row>
    <row r="108" spans="2:4" ht="13.5" thickBot="1">
      <c r="B108" s="79">
        <v>292.5</v>
      </c>
      <c r="C108" s="73" t="s">
        <v>167</v>
      </c>
      <c r="D108" s="74">
        <v>26</v>
      </c>
    </row>
    <row r="109" spans="2:4" ht="13.5" thickBot="1">
      <c r="B109" s="79">
        <v>295.3125</v>
      </c>
      <c r="C109" s="74" t="s">
        <v>168</v>
      </c>
      <c r="D109" s="74" t="s">
        <v>270</v>
      </c>
    </row>
    <row r="110" spans="2:4" ht="13.5" thickBot="1">
      <c r="B110" s="79">
        <v>298.125</v>
      </c>
      <c r="C110" s="74" t="s">
        <v>169</v>
      </c>
      <c r="D110" s="74" t="s">
        <v>271</v>
      </c>
    </row>
    <row r="111" spans="2:4" ht="13.5" thickBot="1">
      <c r="B111" s="79">
        <v>300.9375</v>
      </c>
      <c r="C111" s="74" t="s">
        <v>170</v>
      </c>
      <c r="D111" s="74" t="s">
        <v>272</v>
      </c>
    </row>
    <row r="112" spans="2:4" ht="13.5" thickBot="1">
      <c r="B112" s="79">
        <v>303.75</v>
      </c>
      <c r="C112" s="73" t="s">
        <v>171</v>
      </c>
      <c r="D112" s="74">
        <v>27</v>
      </c>
    </row>
    <row r="113" spans="2:4" ht="13.5" thickBot="1">
      <c r="B113" s="79">
        <v>306.5625</v>
      </c>
      <c r="C113" s="74" t="s">
        <v>172</v>
      </c>
      <c r="D113" s="74" t="s">
        <v>273</v>
      </c>
    </row>
    <row r="114" spans="2:4" ht="13.5" thickBot="1">
      <c r="B114" s="79">
        <v>309.375</v>
      </c>
      <c r="C114" s="74" t="s">
        <v>173</v>
      </c>
      <c r="D114" s="74" t="s">
        <v>274</v>
      </c>
    </row>
    <row r="115" spans="2:4" ht="13.5" thickBot="1">
      <c r="B115" s="79">
        <v>312.1875</v>
      </c>
      <c r="C115" s="74" t="s">
        <v>174</v>
      </c>
      <c r="D115" s="74" t="s">
        <v>275</v>
      </c>
    </row>
    <row r="116" spans="2:4" ht="13.5" thickBot="1">
      <c r="B116" s="79">
        <v>315</v>
      </c>
      <c r="C116" s="73" t="s">
        <v>175</v>
      </c>
      <c r="D116" s="74">
        <v>28</v>
      </c>
    </row>
    <row r="117" spans="2:4" ht="13.5" thickBot="1">
      <c r="B117" s="79">
        <v>317.8125</v>
      </c>
      <c r="C117" s="74" t="s">
        <v>176</v>
      </c>
      <c r="D117" s="74" t="s">
        <v>276</v>
      </c>
    </row>
    <row r="118" spans="2:4" ht="13.5" thickBot="1">
      <c r="B118" s="79">
        <v>320.625</v>
      </c>
      <c r="C118" s="74" t="s">
        <v>177</v>
      </c>
      <c r="D118" s="74" t="s">
        <v>277</v>
      </c>
    </row>
    <row r="119" spans="2:4" ht="13.5" thickBot="1">
      <c r="B119" s="79">
        <v>323.4375</v>
      </c>
      <c r="C119" s="74" t="s">
        <v>178</v>
      </c>
      <c r="D119" s="74" t="s">
        <v>278</v>
      </c>
    </row>
    <row r="120" spans="2:4" ht="13.5" thickBot="1">
      <c r="B120" s="79">
        <v>326.25</v>
      </c>
      <c r="C120" s="73" t="s">
        <v>179</v>
      </c>
      <c r="D120" s="74">
        <v>29</v>
      </c>
    </row>
    <row r="121" spans="2:4" ht="13.5" thickBot="1">
      <c r="B121" s="79">
        <v>329.0625</v>
      </c>
      <c r="C121" s="74" t="s">
        <v>180</v>
      </c>
      <c r="D121" s="74" t="s">
        <v>279</v>
      </c>
    </row>
    <row r="122" spans="2:4" ht="13.5" thickBot="1">
      <c r="B122" s="79">
        <v>331.875</v>
      </c>
      <c r="C122" s="74" t="s">
        <v>181</v>
      </c>
      <c r="D122" s="74" t="s">
        <v>280</v>
      </c>
    </row>
    <row r="123" spans="2:4" ht="13.5" thickBot="1">
      <c r="B123" s="79">
        <v>334.6875</v>
      </c>
      <c r="C123" s="74" t="s">
        <v>182</v>
      </c>
      <c r="D123" s="74" t="s">
        <v>281</v>
      </c>
    </row>
    <row r="124" spans="2:4" ht="13.5" thickBot="1">
      <c r="B124" s="79">
        <v>337.5</v>
      </c>
      <c r="C124" s="73" t="s">
        <v>183</v>
      </c>
      <c r="D124" s="74">
        <v>30</v>
      </c>
    </row>
    <row r="125" spans="2:4" ht="13.5" thickBot="1">
      <c r="B125" s="79">
        <v>340.3125</v>
      </c>
      <c r="C125" s="74" t="s">
        <v>184</v>
      </c>
      <c r="D125" s="74" t="s">
        <v>282</v>
      </c>
    </row>
    <row r="126" spans="2:4" ht="13.5" thickBot="1">
      <c r="B126" s="79">
        <v>343.125</v>
      </c>
      <c r="C126" s="74" t="s">
        <v>185</v>
      </c>
      <c r="D126" s="74" t="s">
        <v>283</v>
      </c>
    </row>
    <row r="127" spans="2:4" ht="13.5" thickBot="1">
      <c r="B127" s="79">
        <v>345.9375</v>
      </c>
      <c r="C127" s="74" t="s">
        <v>186</v>
      </c>
      <c r="D127" s="74" t="s">
        <v>284</v>
      </c>
    </row>
    <row r="128" spans="2:4" ht="13.5" thickBot="1">
      <c r="B128" s="79">
        <v>348.75</v>
      </c>
      <c r="C128" s="73" t="s">
        <v>187</v>
      </c>
      <c r="D128" s="74">
        <v>31</v>
      </c>
    </row>
    <row r="129" spans="2:4" ht="13.5" thickBot="1">
      <c r="B129" s="79">
        <v>351.5625</v>
      </c>
      <c r="C129" s="74" t="s">
        <v>188</v>
      </c>
      <c r="D129" s="74" t="s">
        <v>285</v>
      </c>
    </row>
    <row r="130" spans="2:4" ht="13.5" thickBot="1">
      <c r="B130" s="79">
        <v>354.375</v>
      </c>
      <c r="C130" s="74" t="s">
        <v>189</v>
      </c>
      <c r="D130" s="74" t="s">
        <v>286</v>
      </c>
    </row>
    <row r="131" spans="2:4" ht="12.75">
      <c r="B131" s="70">
        <v>357.1875</v>
      </c>
      <c r="C131" s="75" t="s">
        <v>190</v>
      </c>
      <c r="D131" s="75" t="s">
        <v>287</v>
      </c>
    </row>
  </sheetData>
  <sheetProtection/>
  <mergeCells count="2">
    <mergeCell ref="B2:B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" sqref="D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</dc:creator>
  <cp:keywords/>
  <dc:description/>
  <cp:lastModifiedBy>HP</cp:lastModifiedBy>
  <cp:lastPrinted>2005-02-08T21:30:03Z</cp:lastPrinted>
  <dcterms:created xsi:type="dcterms:W3CDTF">2002-05-17T23:34:14Z</dcterms:created>
  <dcterms:modified xsi:type="dcterms:W3CDTF">2023-02-19T01:52:49Z</dcterms:modified>
  <cp:category/>
  <cp:version/>
  <cp:contentType/>
  <cp:contentStatus/>
</cp:coreProperties>
</file>